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\Documents\DHBW\Statistik Grundlagen\Datensätze\"/>
    </mc:Choice>
  </mc:AlternateContent>
  <xr:revisionPtr revIDLastSave="0" documentId="13_ncr:1_{BC2A0B9C-175A-49B8-80AD-460B185B66EF}" xr6:coauthVersionLast="47" xr6:coauthVersionMax="47" xr10:uidLastSave="{00000000-0000-0000-0000-000000000000}"/>
  <bookViews>
    <workbookView xWindow="-120" yWindow="-120" windowWidth="29040" windowHeight="15840" xr2:uid="{57B733FC-A78A-4094-8438-B658B7FCBE1F}"/>
  </bookViews>
  <sheets>
    <sheet name="Aufgabe" sheetId="1" r:id="rId1"/>
    <sheet name="Lösungen" sheetId="4" r:id="rId2"/>
    <sheet name="Pivottabelle" sheetId="5" r:id="rId3"/>
  </sheets>
  <definedNames>
    <definedName name="_xlnm._FilterDatabase" localSheetId="1" hidden="1">Lösungen!$A$9:$D$109</definedName>
    <definedName name="_xlchart.v1.0" hidden="1">Lösungen!$D$10:$D$109</definedName>
    <definedName name="_xlchart.v1.1" hidden="1">Lösungen!$D$9</definedName>
  </definedNames>
  <calcPr calcId="191029"/>
  <pivotCaches>
    <pivotCache cacheId="11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4" l="1"/>
  <c r="D6" i="4"/>
  <c r="D7" i="4" s="1"/>
  <c r="D5" i="4"/>
  <c r="D4" i="4"/>
  <c r="D3" i="4"/>
  <c r="D2" i="4"/>
  <c r="C3" i="4"/>
  <c r="C2" i="4"/>
  <c r="C6" i="4"/>
  <c r="C5" i="4"/>
  <c r="C4" i="4"/>
  <c r="G4" i="4"/>
  <c r="C7" i="4" l="1"/>
</calcChain>
</file>

<file path=xl/sharedStrings.xml><?xml version="1.0" encoding="utf-8"?>
<sst xmlns="http://schemas.openxmlformats.org/spreadsheetml/2006/main" count="232" uniqueCount="20">
  <si>
    <t>Nr.</t>
  </si>
  <si>
    <t>Stichprobengröße</t>
  </si>
  <si>
    <t>Mittelwert</t>
  </si>
  <si>
    <t>Median</t>
  </si>
  <si>
    <t>Varianz</t>
  </si>
  <si>
    <t>Standardabweichung</t>
  </si>
  <si>
    <t>Standardfehler</t>
  </si>
  <si>
    <t>Gesamtergebnis</t>
  </si>
  <si>
    <t>Matrikelnummer</t>
  </si>
  <si>
    <t>Farbe</t>
  </si>
  <si>
    <t>rot</t>
  </si>
  <si>
    <t>gelb</t>
  </si>
  <si>
    <t>grün</t>
  </si>
  <si>
    <t>Größe (cm)</t>
  </si>
  <si>
    <t>Gewicht (g)</t>
  </si>
  <si>
    <t>Korrelation Größe und Gewicht</t>
  </si>
  <si>
    <t>Mittelwert von Gewicht (g)</t>
  </si>
  <si>
    <t>Farbe der Paprika</t>
  </si>
  <si>
    <t>STABW von Gewicht (g)</t>
  </si>
  <si>
    <t>P-Wert des T-Test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</si>
</sst>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F091B"/>
        <bgColor indexed="64"/>
      </patternFill>
    </fill>
    <fill>
      <patternFill patternType="solid">
        <fgColor rgb="FFF2F3F4"/>
        <bgColor indexed="64"/>
      </patternFill>
    </fill>
    <fill>
      <patternFill patternType="solid">
        <fgColor rgb="FFE5E7E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1" fontId="0" fillId="0" borderId="0" xfId="0" applyNumberFormat="1"/>
    <xf numFmtId="164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0" fontId="0" fillId="2" borderId="0" xfId="0" applyFill="1"/>
    <xf numFmtId="165" fontId="0" fillId="2" borderId="0" xfId="0" applyNumberFormat="1" applyFill="1"/>
    <xf numFmtId="0" fontId="1" fillId="3" borderId="0" xfId="0" applyFont="1" applyFill="1" applyAlignment="1">
      <alignment horizontal="center" vertic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1" fillId="3" borderId="0" xfId="0" applyFont="1" applyFill="1" applyAlignment="1">
      <alignment horizontal="left" vertical="center"/>
    </xf>
    <xf numFmtId="164" fontId="0" fillId="4" borderId="0" xfId="0" applyNumberFormat="1" applyFill="1" applyAlignment="1">
      <alignment horizontal="left"/>
    </xf>
    <xf numFmtId="164" fontId="0" fillId="5" borderId="0" xfId="0" applyNumberFormat="1" applyFill="1" applyAlignment="1">
      <alignment horizontal="left"/>
    </xf>
    <xf numFmtId="0" fontId="1" fillId="3" borderId="0" xfId="0" applyFont="1" applyFill="1" applyAlignment="1">
      <alignment horizontal="right" vertical="center"/>
    </xf>
    <xf numFmtId="0" fontId="0" fillId="4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0" fillId="0" borderId="0" xfId="0" applyAlignment="1">
      <alignment horizontal="right"/>
    </xf>
    <xf numFmtId="164" fontId="0" fillId="2" borderId="0" xfId="0" applyNumberFormat="1" applyFill="1"/>
    <xf numFmtId="2" fontId="0" fillId="2" borderId="0" xfId="0" applyNumberFormat="1" applyFill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</cellXfs>
  <cellStyles count="1">
    <cellStyle name="Standard" xfId="0" builtinId="0"/>
  </cellStyles>
  <dxfs count="3">
    <dxf>
      <numFmt numFmtId="164" formatCode="0.0"/>
    </dxf>
    <dxf>
      <numFmt numFmtId="166" formatCode="0.0000"/>
    </dxf>
    <dxf>
      <numFmt numFmtId="165" formatCode="0.000"/>
    </dxf>
  </dxfs>
  <tableStyles count="0" defaultTableStyle="TableStyleMedium2" defaultPivotStyle="PivotStyleLight16"/>
  <colors>
    <mruColors>
      <color rgb="FFFF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Zusammenhang Gewicht &amp; Größe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Lösungen!$C$10:$C$109</c:f>
              <c:numCache>
                <c:formatCode>0.0</c:formatCode>
                <c:ptCount val="100"/>
                <c:pt idx="0">
                  <c:v>9.7595625957072283</c:v>
                </c:pt>
                <c:pt idx="1">
                  <c:v>9.2178217910775651</c:v>
                </c:pt>
                <c:pt idx="2">
                  <c:v>8.6318090043913447</c:v>
                </c:pt>
                <c:pt idx="3">
                  <c:v>8.6011368379062283</c:v>
                </c:pt>
                <c:pt idx="4">
                  <c:v>9.0532594484692002</c:v>
                </c:pt>
                <c:pt idx="5">
                  <c:v>7.5877562690803062</c:v>
                </c:pt>
                <c:pt idx="6">
                  <c:v>7.5313937090857372</c:v>
                </c:pt>
                <c:pt idx="7">
                  <c:v>8.7933936346641683</c:v>
                </c:pt>
                <c:pt idx="8">
                  <c:v>9.0377063281487953</c:v>
                </c:pt>
                <c:pt idx="9">
                  <c:v>8.9948369028960098</c:v>
                </c:pt>
                <c:pt idx="10">
                  <c:v>7.7973437796900988</c:v>
                </c:pt>
                <c:pt idx="11">
                  <c:v>8.656390754191019</c:v>
                </c:pt>
                <c:pt idx="12">
                  <c:v>7.5253705682599188</c:v>
                </c:pt>
                <c:pt idx="13">
                  <c:v>8.9776833306335426</c:v>
                </c:pt>
                <c:pt idx="14">
                  <c:v>9.1433671836873742</c:v>
                </c:pt>
                <c:pt idx="15">
                  <c:v>7.7276030163142488</c:v>
                </c:pt>
                <c:pt idx="16">
                  <c:v>8.9876880768486043</c:v>
                </c:pt>
                <c:pt idx="17">
                  <c:v>7.2076329903816241</c:v>
                </c:pt>
                <c:pt idx="18">
                  <c:v>8.200292459593804</c:v>
                </c:pt>
                <c:pt idx="19">
                  <c:v>8.6797370805018836</c:v>
                </c:pt>
                <c:pt idx="20">
                  <c:v>8.0563434907687359</c:v>
                </c:pt>
                <c:pt idx="21">
                  <c:v>9.163269651643466</c:v>
                </c:pt>
                <c:pt idx="22">
                  <c:v>9.6524018330540002</c:v>
                </c:pt>
                <c:pt idx="23">
                  <c:v>8.1213852971919422</c:v>
                </c:pt>
                <c:pt idx="24">
                  <c:v>8.5114856624493118</c:v>
                </c:pt>
                <c:pt idx="25">
                  <c:v>8.5409757104749886</c:v>
                </c:pt>
                <c:pt idx="26">
                  <c:v>8.7830900169865753</c:v>
                </c:pt>
                <c:pt idx="27">
                  <c:v>8.4307565823208463</c:v>
                </c:pt>
                <c:pt idx="28">
                  <c:v>8.6629987437666021</c:v>
                </c:pt>
                <c:pt idx="29">
                  <c:v>7.5474286380882205</c:v>
                </c:pt>
                <c:pt idx="30">
                  <c:v>8.3255678463357103</c:v>
                </c:pt>
                <c:pt idx="31">
                  <c:v>8.2168134794522949</c:v>
                </c:pt>
                <c:pt idx="32">
                  <c:v>8.4932882266116216</c:v>
                </c:pt>
                <c:pt idx="33">
                  <c:v>9.4884870525275637</c:v>
                </c:pt>
                <c:pt idx="34">
                  <c:v>9.5908919689157166</c:v>
                </c:pt>
                <c:pt idx="35">
                  <c:v>10.353536390715705</c:v>
                </c:pt>
                <c:pt idx="36">
                  <c:v>8.8741945876206021</c:v>
                </c:pt>
                <c:pt idx="37">
                  <c:v>8.9712061792123521</c:v>
                </c:pt>
                <c:pt idx="38">
                  <c:v>8.033562095890197</c:v>
                </c:pt>
                <c:pt idx="39">
                  <c:v>8.5234166282689952</c:v>
                </c:pt>
                <c:pt idx="40">
                  <c:v>7.7718547919884067</c:v>
                </c:pt>
                <c:pt idx="41">
                  <c:v>8.8725803116014195</c:v>
                </c:pt>
                <c:pt idx="42">
                  <c:v>8.1189934863615658</c:v>
                </c:pt>
                <c:pt idx="43">
                  <c:v>8.6481416589184263</c:v>
                </c:pt>
                <c:pt idx="44">
                  <c:v>7.5879754876682455</c:v>
                </c:pt>
                <c:pt idx="45">
                  <c:v>7.912694426691516</c:v>
                </c:pt>
                <c:pt idx="46">
                  <c:v>9.458208563524062</c:v>
                </c:pt>
                <c:pt idx="47">
                  <c:v>9.8052508155175193</c:v>
                </c:pt>
                <c:pt idx="48">
                  <c:v>7.9721078098481106</c:v>
                </c:pt>
                <c:pt idx="49">
                  <c:v>9.9402928869180815</c:v>
                </c:pt>
                <c:pt idx="50">
                  <c:v>9.7416135648013213</c:v>
                </c:pt>
                <c:pt idx="51">
                  <c:v>8.3428286795318982</c:v>
                </c:pt>
                <c:pt idx="52">
                  <c:v>8.0619962983959859</c:v>
                </c:pt>
                <c:pt idx="53">
                  <c:v>8.8711056435693187</c:v>
                </c:pt>
                <c:pt idx="54">
                  <c:v>8.3732498957965369</c:v>
                </c:pt>
                <c:pt idx="55">
                  <c:v>9.8561151067910586</c:v>
                </c:pt>
                <c:pt idx="56">
                  <c:v>7.8975946696308021</c:v>
                </c:pt>
                <c:pt idx="57">
                  <c:v>9.1330559046530428</c:v>
                </c:pt>
                <c:pt idx="58">
                  <c:v>8.7241385172220625</c:v>
                </c:pt>
                <c:pt idx="59">
                  <c:v>8.6410876888240473</c:v>
                </c:pt>
                <c:pt idx="60">
                  <c:v>7.7841248962778646</c:v>
                </c:pt>
                <c:pt idx="61">
                  <c:v>9.2268007240191103</c:v>
                </c:pt>
                <c:pt idx="62">
                  <c:v>8.8360508175371102</c:v>
                </c:pt>
                <c:pt idx="63">
                  <c:v>9.7167135864666978</c:v>
                </c:pt>
                <c:pt idx="64">
                  <c:v>7.4595185629167871</c:v>
                </c:pt>
                <c:pt idx="65">
                  <c:v>9.1839061871409484</c:v>
                </c:pt>
                <c:pt idx="66">
                  <c:v>7.408608284989497</c:v>
                </c:pt>
                <c:pt idx="67">
                  <c:v>8.8303745302272674</c:v>
                </c:pt>
                <c:pt idx="68">
                  <c:v>6.7121433942218616</c:v>
                </c:pt>
                <c:pt idx="69">
                  <c:v>7.4510824561764917</c:v>
                </c:pt>
                <c:pt idx="70">
                  <c:v>8.5459171218949415</c:v>
                </c:pt>
                <c:pt idx="71">
                  <c:v>8.3890797685881076</c:v>
                </c:pt>
                <c:pt idx="72">
                  <c:v>8.3320082762421599</c:v>
                </c:pt>
                <c:pt idx="73">
                  <c:v>9.1286443430931925</c:v>
                </c:pt>
                <c:pt idx="74">
                  <c:v>8.1150144710051588</c:v>
                </c:pt>
                <c:pt idx="75">
                  <c:v>9.3005413795661855</c:v>
                </c:pt>
                <c:pt idx="76">
                  <c:v>8.4499583333884321</c:v>
                </c:pt>
                <c:pt idx="77">
                  <c:v>8.403341775119884</c:v>
                </c:pt>
                <c:pt idx="78">
                  <c:v>10.023007367507198</c:v>
                </c:pt>
                <c:pt idx="79">
                  <c:v>8.5606825945395215</c:v>
                </c:pt>
                <c:pt idx="80">
                  <c:v>7.5225971267172849</c:v>
                </c:pt>
                <c:pt idx="81">
                  <c:v>8.9420198486927749</c:v>
                </c:pt>
                <c:pt idx="82">
                  <c:v>8.5079097557703758</c:v>
                </c:pt>
                <c:pt idx="83">
                  <c:v>9.542314267011605</c:v>
                </c:pt>
                <c:pt idx="84">
                  <c:v>7.0001119104640779</c:v>
                </c:pt>
                <c:pt idx="85">
                  <c:v>8.7307732924012296</c:v>
                </c:pt>
                <c:pt idx="86">
                  <c:v>8.163751612439091</c:v>
                </c:pt>
                <c:pt idx="87">
                  <c:v>8.5607466256936444</c:v>
                </c:pt>
                <c:pt idx="88">
                  <c:v>8.7161076304096579</c:v>
                </c:pt>
                <c:pt idx="89">
                  <c:v>8.4442295443100406</c:v>
                </c:pt>
                <c:pt idx="90">
                  <c:v>8.7727090130391723</c:v>
                </c:pt>
                <c:pt idx="91">
                  <c:v>8.923570987614367</c:v>
                </c:pt>
                <c:pt idx="92">
                  <c:v>8.7058427882311733</c:v>
                </c:pt>
                <c:pt idx="93">
                  <c:v>8.4860849755547338</c:v>
                </c:pt>
                <c:pt idx="94">
                  <c:v>9.377127917661241</c:v>
                </c:pt>
                <c:pt idx="95">
                  <c:v>9.2865883880362965</c:v>
                </c:pt>
                <c:pt idx="96">
                  <c:v>8.5167760957161907</c:v>
                </c:pt>
                <c:pt idx="97">
                  <c:v>10.157526260131776</c:v>
                </c:pt>
                <c:pt idx="98">
                  <c:v>8.6046155931847448</c:v>
                </c:pt>
                <c:pt idx="99">
                  <c:v>9.3981725647411576</c:v>
                </c:pt>
              </c:numCache>
            </c:numRef>
          </c:xVal>
          <c:yVal>
            <c:numRef>
              <c:f>Lösungen!$D$10:$D$109</c:f>
              <c:numCache>
                <c:formatCode>0.0</c:formatCode>
                <c:ptCount val="100"/>
                <c:pt idx="0">
                  <c:v>155.51195039631153</c:v>
                </c:pt>
                <c:pt idx="1">
                  <c:v>149.25165141334156</c:v>
                </c:pt>
                <c:pt idx="2">
                  <c:v>144.76597650811252</c:v>
                </c:pt>
                <c:pt idx="3">
                  <c:v>146.40500889342587</c:v>
                </c:pt>
                <c:pt idx="4">
                  <c:v>154.32072665798361</c:v>
                </c:pt>
                <c:pt idx="5">
                  <c:v>146.27371169960807</c:v>
                </c:pt>
                <c:pt idx="6">
                  <c:v>144.93721541385713</c:v>
                </c:pt>
                <c:pt idx="7">
                  <c:v>142.02608775059468</c:v>
                </c:pt>
                <c:pt idx="8">
                  <c:v>160.46233381206827</c:v>
                </c:pt>
                <c:pt idx="9">
                  <c:v>155.23089675240854</c:v>
                </c:pt>
                <c:pt idx="10">
                  <c:v>155.77017676788682</c:v>
                </c:pt>
                <c:pt idx="11">
                  <c:v>159.39180936953986</c:v>
                </c:pt>
                <c:pt idx="12">
                  <c:v>147.33354466473182</c:v>
                </c:pt>
                <c:pt idx="13">
                  <c:v>144.95809560905525</c:v>
                </c:pt>
                <c:pt idx="14">
                  <c:v>149.90740651394327</c:v>
                </c:pt>
                <c:pt idx="15">
                  <c:v>153.83681797051744</c:v>
                </c:pt>
                <c:pt idx="16">
                  <c:v>141.14639350528563</c:v>
                </c:pt>
                <c:pt idx="17">
                  <c:v>138.00385127398675</c:v>
                </c:pt>
                <c:pt idx="18">
                  <c:v>151.82278867282213</c:v>
                </c:pt>
                <c:pt idx="19">
                  <c:v>151.35071296330779</c:v>
                </c:pt>
                <c:pt idx="20">
                  <c:v>148.08986309454355</c:v>
                </c:pt>
                <c:pt idx="21">
                  <c:v>154.29798283543283</c:v>
                </c:pt>
                <c:pt idx="22">
                  <c:v>162.71530182231328</c:v>
                </c:pt>
                <c:pt idx="23">
                  <c:v>149.85699983566434</c:v>
                </c:pt>
                <c:pt idx="24">
                  <c:v>152.77678817451542</c:v>
                </c:pt>
                <c:pt idx="25">
                  <c:v>155.81359934883315</c:v>
                </c:pt>
                <c:pt idx="26">
                  <c:v>149.2172961660558</c:v>
                </c:pt>
                <c:pt idx="27">
                  <c:v>155.52650496427592</c:v>
                </c:pt>
                <c:pt idx="28">
                  <c:v>145.09519724065203</c:v>
                </c:pt>
                <c:pt idx="29">
                  <c:v>143.27190043850942</c:v>
                </c:pt>
                <c:pt idx="30">
                  <c:v>148.0425148443812</c:v>
                </c:pt>
                <c:pt idx="31">
                  <c:v>152.88355108100461</c:v>
                </c:pt>
                <c:pt idx="32">
                  <c:v>140.75071181104789</c:v>
                </c:pt>
                <c:pt idx="33">
                  <c:v>160.88256946802017</c:v>
                </c:pt>
                <c:pt idx="34">
                  <c:v>157.32488907901498</c:v>
                </c:pt>
                <c:pt idx="35">
                  <c:v>167.95218302604638</c:v>
                </c:pt>
                <c:pt idx="36">
                  <c:v>153.36013064401169</c:v>
                </c:pt>
                <c:pt idx="37">
                  <c:v>149.76598419270508</c:v>
                </c:pt>
                <c:pt idx="38">
                  <c:v>152.55298367076622</c:v>
                </c:pt>
                <c:pt idx="39">
                  <c:v>162.05955872857359</c:v>
                </c:pt>
                <c:pt idx="40">
                  <c:v>148.42789791790113</c:v>
                </c:pt>
                <c:pt idx="41">
                  <c:v>160.54700095744852</c:v>
                </c:pt>
                <c:pt idx="42">
                  <c:v>125.90346489490176</c:v>
                </c:pt>
                <c:pt idx="43">
                  <c:v>141.23436577691717</c:v>
                </c:pt>
                <c:pt idx="44">
                  <c:v>147.46138949691655</c:v>
                </c:pt>
                <c:pt idx="45">
                  <c:v>147.38210642437329</c:v>
                </c:pt>
                <c:pt idx="46">
                  <c:v>157.67822343876861</c:v>
                </c:pt>
                <c:pt idx="47">
                  <c:v>174.76069159672849</c:v>
                </c:pt>
                <c:pt idx="48">
                  <c:v>157.89399965098787</c:v>
                </c:pt>
                <c:pt idx="49">
                  <c:v>169.29762432090007</c:v>
                </c:pt>
                <c:pt idx="50">
                  <c:v>170.42933302928526</c:v>
                </c:pt>
                <c:pt idx="51">
                  <c:v>144.38888783089942</c:v>
                </c:pt>
                <c:pt idx="52">
                  <c:v>155.11525328321085</c:v>
                </c:pt>
                <c:pt idx="53">
                  <c:v>160.27580560258826</c:v>
                </c:pt>
                <c:pt idx="54">
                  <c:v>162.31181276278164</c:v>
                </c:pt>
                <c:pt idx="55">
                  <c:v>163.69663829978012</c:v>
                </c:pt>
                <c:pt idx="56">
                  <c:v>144.57030463763485</c:v>
                </c:pt>
                <c:pt idx="57">
                  <c:v>156.70983366454331</c:v>
                </c:pt>
                <c:pt idx="58">
                  <c:v>159.08747524989431</c:v>
                </c:pt>
                <c:pt idx="59">
                  <c:v>138.85198386197612</c:v>
                </c:pt>
                <c:pt idx="60">
                  <c:v>151.64849041716013</c:v>
                </c:pt>
                <c:pt idx="61">
                  <c:v>150.61262133482629</c:v>
                </c:pt>
                <c:pt idx="62">
                  <c:v>167.40615292492112</c:v>
                </c:pt>
                <c:pt idx="63">
                  <c:v>154.67760999320981</c:v>
                </c:pt>
                <c:pt idx="64">
                  <c:v>145.71485444904394</c:v>
                </c:pt>
                <c:pt idx="65">
                  <c:v>155.82416415723588</c:v>
                </c:pt>
                <c:pt idx="66">
                  <c:v>147.1366159461279</c:v>
                </c:pt>
                <c:pt idx="67">
                  <c:v>173.50013611457501</c:v>
                </c:pt>
                <c:pt idx="68">
                  <c:v>132.12694477247547</c:v>
                </c:pt>
                <c:pt idx="69">
                  <c:v>147.56284870926814</c:v>
                </c:pt>
                <c:pt idx="70">
                  <c:v>156.25247969343388</c:v>
                </c:pt>
                <c:pt idx="71">
                  <c:v>147.75670677663047</c:v>
                </c:pt>
                <c:pt idx="72">
                  <c:v>142.26791023593401</c:v>
                </c:pt>
                <c:pt idx="73">
                  <c:v>156.21398943373109</c:v>
                </c:pt>
                <c:pt idx="74">
                  <c:v>156.32733579160509</c:v>
                </c:pt>
                <c:pt idx="75">
                  <c:v>156.47197256186908</c:v>
                </c:pt>
                <c:pt idx="76">
                  <c:v>130.01125036829711</c:v>
                </c:pt>
                <c:pt idx="77">
                  <c:v>143.8687694179915</c:v>
                </c:pt>
                <c:pt idx="78">
                  <c:v>162.01264403827244</c:v>
                </c:pt>
                <c:pt idx="79">
                  <c:v>156.12639076809734</c:v>
                </c:pt>
                <c:pt idx="80">
                  <c:v>141.90223290639415</c:v>
                </c:pt>
                <c:pt idx="81">
                  <c:v>153.9905101224158</c:v>
                </c:pt>
                <c:pt idx="82">
                  <c:v>149.4293798921679</c:v>
                </c:pt>
                <c:pt idx="83">
                  <c:v>153.01747958315437</c:v>
                </c:pt>
                <c:pt idx="84">
                  <c:v>137.91940630413728</c:v>
                </c:pt>
                <c:pt idx="85">
                  <c:v>162.36503819525385</c:v>
                </c:pt>
                <c:pt idx="86">
                  <c:v>152.47084728166757</c:v>
                </c:pt>
                <c:pt idx="87">
                  <c:v>150.5688625717641</c:v>
                </c:pt>
                <c:pt idx="88">
                  <c:v>161.22995476801904</c:v>
                </c:pt>
                <c:pt idx="89">
                  <c:v>167.56601459512913</c:v>
                </c:pt>
                <c:pt idx="90">
                  <c:v>141.66875478811033</c:v>
                </c:pt>
                <c:pt idx="91">
                  <c:v>154.43237807554948</c:v>
                </c:pt>
                <c:pt idx="92">
                  <c:v>144.45837088044934</c:v>
                </c:pt>
                <c:pt idx="93">
                  <c:v>151.87076459028464</c:v>
                </c:pt>
                <c:pt idx="94">
                  <c:v>161.79224472780697</c:v>
                </c:pt>
                <c:pt idx="95">
                  <c:v>156.57467243269627</c:v>
                </c:pt>
                <c:pt idx="96">
                  <c:v>140.57102134566063</c:v>
                </c:pt>
                <c:pt idx="97">
                  <c:v>173.14662744834374</c:v>
                </c:pt>
                <c:pt idx="98">
                  <c:v>158.10938818408641</c:v>
                </c:pt>
                <c:pt idx="99">
                  <c:v>156.51804161572761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F3-4E7C-B72B-37C8B5DBF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2052048"/>
        <c:axId val="1382061648"/>
      </c:scatterChart>
      <c:valAx>
        <c:axId val="1382052048"/>
        <c:scaling>
          <c:orientation val="minMax"/>
          <c:min val="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82061648"/>
        <c:crosses val="autoZero"/>
        <c:crossBetween val="midCat"/>
      </c:valAx>
      <c:valAx>
        <c:axId val="1382061648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82052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</cx:chartData>
  <cx:chart>
    <cx:title pos="t" align="ctr" overlay="0">
      <cx:tx>
        <cx:txData>
          <cx:v>Verteilung Gewicht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de-DE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Verteilung Gewicht</a:t>
          </a:r>
        </a:p>
      </cx:txPr>
    </cx:title>
    <cx:plotArea>
      <cx:plotAreaRegion>
        <cx:series layoutId="clusteredColumn" uniqueId="{2A472225-81D0-4D0B-B1CC-D9A8C2FC063E}">
          <cx:tx>
            <cx:txData>
              <cx:f>_xlchart.v1.1</cx:f>
              <cx:v>Gewicht (g)</cx:v>
            </cx:txData>
          </cx:tx>
          <cx:dataId val="0"/>
          <cx:layoutPr>
            <cx:binning intervalClosed="r" underflow="140" overflow="170">
              <cx:binSize val="5"/>
            </cx:binning>
          </cx:layoutPr>
        </cx:series>
      </cx:plotAreaRegion>
      <cx:axis id="0">
        <cx:catScaling gapWidth="0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2.xml.rels><?xml version="1.0" encoding="UTF-8" standalone="yes"?>
<Relationships xmlns="http://schemas.openxmlformats.org/package/2006/relationships"><Relationship Id="rId2" Type="http://schemas.microsoft.com/office/2014/relationships/chartEx" Target="../charts/chartEx1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</xdr:colOff>
      <xdr:row>7</xdr:row>
      <xdr:rowOff>190499</xdr:rowOff>
    </xdr:from>
    <xdr:to>
      <xdr:col>10</xdr:col>
      <xdr:colOff>9526</xdr:colOff>
      <xdr:row>39</xdr:row>
      <xdr:rowOff>123825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22F124F5-7DAF-8322-72D1-EE36F776639B}"/>
            </a:ext>
          </a:extLst>
        </xdr:cNvPr>
        <xdr:cNvSpPr txBox="1"/>
      </xdr:nvSpPr>
      <xdr:spPr>
        <a:xfrm>
          <a:off x="5181601" y="1523999"/>
          <a:ext cx="5676900" cy="60293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a) Berechnen Sie die angegebenen Lage- und Streuungsmaße für die Spalten C und D. Deuten diese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Werte auf viele Ausreißer hin?</a:t>
          </a:r>
          <a:endParaRPr lang="de-DE">
            <a:effectLst/>
          </a:endParaRPr>
        </a:p>
        <a:p>
          <a:endParaRPr lang="de-DE" sz="1100"/>
        </a:p>
        <a:p>
          <a:r>
            <a:rPr lang="de-DE" sz="1100"/>
            <a:t>b) Berechnen und interpretieren Sie den Korrelationskoeffizienten zwischen Gewicht und Größe</a:t>
          </a:r>
        </a:p>
        <a:p>
          <a:endParaRPr lang="de-DE" sz="1100"/>
        </a:p>
        <a:p>
          <a:r>
            <a:rPr lang="de-DE" sz="1100"/>
            <a:t>c) Stellen Sie den Zusammenhang zwischen</a:t>
          </a:r>
          <a:r>
            <a:rPr lang="de-DE" sz="1100" baseline="0"/>
            <a:t> Gewicht und Größe</a:t>
          </a:r>
          <a:r>
            <a:rPr lang="de-DE" sz="1100"/>
            <a:t> als Scatterplot dar.</a:t>
          </a:r>
        </a:p>
        <a:p>
          <a:endParaRPr lang="de-DE" sz="1100"/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d) Stellen Sie die Verteilung des Gewichts als Histogramm dar. Wählen Sie als Intervallbreite 5g und erstellen Sie ein Unterlaufintervall für Werte unter 140g, sowie ein Überlaufintervall für Werte über 170kg. </a:t>
          </a:r>
          <a:endParaRPr lang="de-DE">
            <a:effectLst/>
          </a:endParaRPr>
        </a:p>
        <a:p>
          <a:endParaRPr lang="de-DE" sz="1100"/>
        </a:p>
        <a:p>
          <a:r>
            <a:rPr lang="de-DE" sz="1100"/>
            <a:t>e) Erstellen Sie eine Pivot-Tabelle, welche für das Gewicht die Mittelwerte</a:t>
          </a:r>
          <a:r>
            <a:rPr lang="de-DE" sz="1100" baseline="0"/>
            <a:t> und die Standardabweichungen </a:t>
          </a:r>
          <a:r>
            <a:rPr lang="de-DE" sz="1100"/>
            <a:t>nach Farbe anzeigt</a:t>
          </a:r>
        </a:p>
        <a:p>
          <a:endParaRPr lang="de-DE" sz="1100"/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f) Geben Sie das Hypothesenpaar für einen zweiseitigen zweistichproben T-Test an, der auf Unterschiede in dem Gewicht von roten und grünen Paprika testet.</a:t>
          </a:r>
        </a:p>
        <a:p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g) Führen Sie den T-Test in Excel durch. </a:t>
          </a:r>
        </a:p>
        <a:p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h) Interpretieren Sie das Ergebnis! Können Sie die Nullhypothese verwerfen? </a:t>
          </a:r>
          <a:endParaRPr lang="de-DE" sz="1100"/>
        </a:p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1733</xdr:rowOff>
    </xdr:from>
    <xdr:to>
      <xdr:col>11</xdr:col>
      <xdr:colOff>257735</xdr:colOff>
      <xdr:row>34</xdr:row>
      <xdr:rowOff>180975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ECB5441F-AA9A-48CE-AE59-7AEC3D1C49CF}"/>
            </a:ext>
          </a:extLst>
        </xdr:cNvPr>
        <xdr:cNvSpPr txBox="1"/>
      </xdr:nvSpPr>
      <xdr:spPr>
        <a:xfrm>
          <a:off x="5181600" y="1335233"/>
          <a:ext cx="6687110" cy="532274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a) Berechnen Sie die angegebenen Lage- und Streuungsmaße für die Spalten C und D. </a:t>
          </a:r>
          <a:r>
            <a:rPr lang="de-DE" sz="1100" b="1">
              <a:solidFill>
                <a:srgbClr val="FF0000"/>
              </a:solidFill>
            </a:rPr>
            <a:t>[3</a:t>
          </a:r>
          <a:r>
            <a:rPr lang="de-DE" sz="1100" b="1" baseline="0">
              <a:solidFill>
                <a:srgbClr val="FF0000"/>
              </a:solidFill>
            </a:rPr>
            <a:t> Punkte]</a:t>
          </a:r>
          <a:endParaRPr lang="de-DE" sz="1100" b="1">
            <a:solidFill>
              <a:srgbClr val="FF0000"/>
            </a:solidFill>
          </a:endParaRPr>
        </a:p>
        <a:p>
          <a:endParaRPr lang="de-DE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Deuten diese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Werte auf viele Ausreißer hin</a:t>
          </a:r>
          <a:r>
            <a:rPr lang="de-DE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? </a:t>
          </a:r>
          <a:r>
            <a:rPr lang="de-DE" sz="1100">
              <a:solidFill>
                <a:srgbClr val="FF0000"/>
              </a:solidFill>
            </a:rPr>
            <a:t>Nein, da Median und Mittelwert fast gleich sind. </a:t>
          </a:r>
          <a:r>
            <a:rPr lang="de-DE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[1</a:t>
          </a:r>
          <a:r>
            <a:rPr lang="de-DE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Punkte]</a:t>
          </a:r>
          <a:endParaRPr lang="de-DE">
            <a:solidFill>
              <a:srgbClr val="FF0000"/>
            </a:solidFill>
            <a:effectLst/>
          </a:endParaRPr>
        </a:p>
        <a:p>
          <a:endParaRPr lang="de-DE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/>
            <a:t>b) Berechnen und interpretieren Sie den Korrelationskoeffizienten zwischen Gewicht und Größe </a:t>
          </a:r>
          <a:r>
            <a:rPr lang="de-DE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[1</a:t>
          </a:r>
          <a:r>
            <a:rPr lang="de-DE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Punkte]</a:t>
          </a:r>
          <a:endParaRPr lang="de-DE">
            <a:solidFill>
              <a:srgbClr val="FF0000"/>
            </a:solidFill>
            <a:effectLst/>
          </a:endParaRPr>
        </a:p>
        <a:p>
          <a:endParaRPr lang="de-DE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rgbClr val="FF0000"/>
              </a:solidFill>
            </a:rPr>
            <a:t>Überdurchschnittlich große</a:t>
          </a:r>
          <a:r>
            <a:rPr lang="de-DE" sz="1100" baseline="0">
              <a:solidFill>
                <a:srgbClr val="FF0000"/>
              </a:solidFill>
            </a:rPr>
            <a:t> Paprika sind überdurchschnittlich schwer, wobei es noch weitere Einflussfaktoren geben muss. </a:t>
          </a:r>
          <a:r>
            <a:rPr lang="de-DE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[1</a:t>
          </a:r>
          <a:r>
            <a:rPr lang="de-DE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Punkte]</a:t>
          </a:r>
          <a:endParaRPr lang="de-DE">
            <a:solidFill>
              <a:srgbClr val="FF0000"/>
            </a:solidFill>
            <a:effectLst/>
          </a:endParaRPr>
        </a:p>
        <a:p>
          <a:endParaRPr lang="de-DE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/>
            <a:t>c) Stellen Sie den Zusammenhang zwischen</a:t>
          </a:r>
          <a:r>
            <a:rPr lang="de-DE" sz="1100" baseline="0"/>
            <a:t> Gewicht und Größe</a:t>
          </a:r>
          <a:r>
            <a:rPr lang="de-DE" sz="1100"/>
            <a:t> als Scatterplot dar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</a:t>
          </a:r>
          <a:r>
            <a:rPr lang="de-DE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[2</a:t>
          </a:r>
          <a:r>
            <a:rPr lang="de-DE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Punkte]</a:t>
          </a:r>
          <a:endParaRPr lang="de-DE">
            <a:solidFill>
              <a:srgbClr val="FF0000"/>
            </a:solidFill>
            <a:effectLst/>
          </a:endParaRPr>
        </a:p>
        <a:p>
          <a:endParaRPr lang="de-DE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/>
            <a:t>d) Stellen Sie die Verteilung des Gewichts als Histogramm dar. Wählen Sie als Intervallbreite 5g und erstellen Sie ein Unterlaufintervall für Werte unter 140g, sowie ein Überlaufintervall für Werte über 170kg. </a:t>
          </a:r>
          <a:r>
            <a:rPr lang="de-DE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[2</a:t>
          </a:r>
          <a:r>
            <a:rPr lang="de-DE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Punkte]</a:t>
          </a:r>
          <a:endParaRPr lang="de-DE" sz="1100">
            <a:solidFill>
              <a:srgbClr val="FF0000"/>
            </a:solidFill>
          </a:endParaRPr>
        </a:p>
        <a:p>
          <a:endParaRPr lang="de-DE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e) Erstellen Sie eine Pivot-Tabelle, welche für das Gewicht die Mittelwerte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und die Standardabweichungen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nach Farbe anzeigt </a:t>
          </a:r>
          <a:r>
            <a:rPr lang="de-DE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[2</a:t>
          </a:r>
          <a:r>
            <a:rPr lang="de-DE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Punkte]</a:t>
          </a:r>
          <a:endParaRPr lang="de-DE">
            <a:effectLst/>
          </a:endParaRPr>
        </a:p>
        <a:p>
          <a:endParaRPr lang="de-DE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f) Geben Sie das Hypothesenpaar für einen zweiseitigen zweistichproben T-Test an, der auf Unterschiede in dem Gewicht von roten und grünen Paprika testet. </a:t>
          </a:r>
          <a:r>
            <a:rPr lang="de-DE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[2</a:t>
          </a:r>
          <a:r>
            <a:rPr lang="de-DE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Punkte]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100" b="1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Nullhypothese: </a:t>
          </a:r>
          <a:r>
            <a:rPr lang="de-DE" sz="1100" b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Das durchschnittliche Gewicht von roten und grünen Paprika ist identisch.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Alternativhypothese: </a:t>
          </a:r>
          <a:r>
            <a:rPr lang="de-DE" sz="1100" b="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Es gibt einen Unterschied im durchschnittlichen Gewicht von roten und grünen Paprika.</a:t>
          </a:r>
        </a:p>
        <a:p>
          <a:endParaRPr lang="de-DE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g) Führen Sie den T-Test in Excel durch. </a:t>
          </a:r>
          <a:r>
            <a:rPr lang="de-DE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[2</a:t>
          </a:r>
          <a:r>
            <a:rPr lang="de-DE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Punkte]</a:t>
          </a:r>
          <a:endParaRPr lang="de-DE" sz="1100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endParaRPr lang="de-DE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h) Interpretieren Sie das Ergebnis! Können Sie die Nullhypothese verwerfen? </a:t>
          </a:r>
          <a:r>
            <a:rPr lang="de-DE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[2</a:t>
          </a:r>
          <a:r>
            <a:rPr lang="de-DE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Punkte]</a:t>
          </a:r>
          <a:endParaRPr lang="de-DE">
            <a:solidFill>
              <a:srgbClr val="FF0000"/>
            </a:solidFill>
            <a:effectLst/>
          </a:endParaRPr>
        </a:p>
        <a:p>
          <a:endParaRPr lang="de-DE" sz="1100"/>
        </a:p>
        <a:p>
          <a:r>
            <a:rPr lang="de-DE" sz="1100">
              <a:solidFill>
                <a:srgbClr val="FF0000"/>
              </a:solidFill>
            </a:rPr>
            <a:t>Die Wahrscheinlichkeit einen gleich großen oder stärkeren Unterschied in den Mittelwerten zu messen</a:t>
          </a:r>
          <a:r>
            <a:rPr lang="de-DE" sz="1100" baseline="0">
              <a:solidFill>
                <a:srgbClr val="FF0000"/>
              </a:solidFill>
            </a:rPr>
            <a:t>, wäre unter Gültigkeit der Nullhypothese 39%. Wir können Sie daher nicht verwerfen. Es kann sehr wohl sein, dass der gemessene Unterschied (grüne Paprikas sind etwas schwerer) reiner Zufall ist.</a:t>
          </a:r>
          <a:endParaRPr lang="de-DE" sz="1100">
            <a:solidFill>
              <a:srgbClr val="FF0000"/>
            </a:solidFill>
          </a:endParaRPr>
        </a:p>
        <a:p>
          <a:endParaRPr lang="de-DE" sz="1100"/>
        </a:p>
        <a:p>
          <a:endParaRPr lang="de-DE" sz="1100"/>
        </a:p>
      </xdr:txBody>
    </xdr:sp>
    <xdr:clientData/>
  </xdr:twoCellAnchor>
  <xdr:twoCellAnchor>
    <xdr:from>
      <xdr:col>5</xdr:col>
      <xdr:colOff>9524</xdr:colOff>
      <xdr:row>35</xdr:row>
      <xdr:rowOff>186416</xdr:rowOff>
    </xdr:from>
    <xdr:to>
      <xdr:col>11</xdr:col>
      <xdr:colOff>266700</xdr:colOff>
      <xdr:row>56</xdr:row>
      <xdr:rowOff>95250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708E3402-41F6-466B-A091-D6C9979AF8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760700</xdr:colOff>
      <xdr:row>57</xdr:row>
      <xdr:rowOff>123825</xdr:rowOff>
    </xdr:from>
    <xdr:to>
      <xdr:col>11</xdr:col>
      <xdr:colOff>247650</xdr:colOff>
      <xdr:row>79</xdr:row>
      <xdr:rowOff>150914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Diagramm 4">
              <a:extLst>
                <a:ext uri="{FF2B5EF4-FFF2-40B4-BE49-F238E27FC236}">
                  <a16:creationId xmlns:a16="http://schemas.microsoft.com/office/drawing/2014/main" id="{135A408B-E0CE-291D-888C-B689C1B0BD45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180300" y="10982325"/>
              <a:ext cx="6678325" cy="421808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niel Blochinger" refreshedDate="45436.612509375002" createdVersion="8" refreshedVersion="8" minRefreshableVersion="3" recordCount="100" xr:uid="{EA2CA89C-536D-42EB-9FFA-1E3B95CF8B12}">
  <cacheSource type="worksheet">
    <worksheetSource ref="A9:D109" sheet="Aufgabe"/>
  </cacheSource>
  <cacheFields count="4">
    <cacheField name="Nr." numFmtId="0">
      <sharedItems containsSemiMixedTypes="0" containsString="0" containsNumber="1" containsInteger="1" minValue="1" maxValue="100"/>
    </cacheField>
    <cacheField name="Farbe" numFmtId="0">
      <sharedItems count="3">
        <s v="rot"/>
        <s v="gelb"/>
        <s v="grün"/>
      </sharedItems>
    </cacheField>
    <cacheField name="Größe (cm)" numFmtId="164">
      <sharedItems containsSemiMixedTypes="0" containsString="0" containsNumber="1" minValue="6.7121433942218616" maxValue="10.353536390715705"/>
    </cacheField>
    <cacheField name="Gewicht (g)" numFmtId="164">
      <sharedItems containsSemiMixedTypes="0" containsString="0" containsNumber="1" minValue="125.90346489490176" maxValue="174.7606915967284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">
  <r>
    <n v="1"/>
    <x v="0"/>
    <n v="8.8303745302272674"/>
    <n v="173.50013611457501"/>
  </r>
  <r>
    <n v="2"/>
    <x v="0"/>
    <n v="6.7121433942218616"/>
    <n v="132.12694477247547"/>
  </r>
  <r>
    <n v="3"/>
    <x v="1"/>
    <n v="9.7595625957072283"/>
    <n v="155.51195039631153"/>
  </r>
  <r>
    <n v="4"/>
    <x v="0"/>
    <n v="7.4510824561764917"/>
    <n v="147.56284870926814"/>
  </r>
  <r>
    <n v="5"/>
    <x v="0"/>
    <n v="8.5459171218949415"/>
    <n v="156.25247969343388"/>
  </r>
  <r>
    <n v="6"/>
    <x v="2"/>
    <n v="9.5908919689157166"/>
    <n v="157.32488907901498"/>
  </r>
  <r>
    <n v="7"/>
    <x v="2"/>
    <n v="10.353536390715705"/>
    <n v="167.95218302604638"/>
  </r>
  <r>
    <n v="8"/>
    <x v="1"/>
    <n v="9.2178217910775651"/>
    <n v="149.25165141334156"/>
  </r>
  <r>
    <n v="9"/>
    <x v="2"/>
    <n v="8.8741945876206021"/>
    <n v="153.36013064401169"/>
  </r>
  <r>
    <n v="10"/>
    <x v="2"/>
    <n v="8.9712061792123521"/>
    <n v="149.76598419270508"/>
  </r>
  <r>
    <n v="11"/>
    <x v="0"/>
    <n v="8.3890797685881076"/>
    <n v="147.75670677663047"/>
  </r>
  <r>
    <n v="12"/>
    <x v="2"/>
    <n v="8.033562095890197"/>
    <n v="152.55298367076622"/>
  </r>
  <r>
    <n v="13"/>
    <x v="2"/>
    <n v="8.5234166282689952"/>
    <n v="162.05955872857359"/>
  </r>
  <r>
    <n v="14"/>
    <x v="2"/>
    <n v="7.7718547919884067"/>
    <n v="148.42789791790113"/>
  </r>
  <r>
    <n v="15"/>
    <x v="1"/>
    <n v="8.6318090043913447"/>
    <n v="144.76597650811252"/>
  </r>
  <r>
    <n v="16"/>
    <x v="0"/>
    <n v="8.3320082762421599"/>
    <n v="142.26791023593401"/>
  </r>
  <r>
    <n v="17"/>
    <x v="1"/>
    <n v="8.6011368379062283"/>
    <n v="146.40500889342587"/>
  </r>
  <r>
    <n v="18"/>
    <x v="2"/>
    <n v="8.8725803116014195"/>
    <n v="160.54700095744852"/>
  </r>
  <r>
    <n v="19"/>
    <x v="1"/>
    <n v="9.0532594484692002"/>
    <n v="154.32072665798361"/>
  </r>
  <r>
    <n v="20"/>
    <x v="2"/>
    <n v="8.1189934863615658"/>
    <n v="125.90346489490176"/>
  </r>
  <r>
    <n v="21"/>
    <x v="2"/>
    <n v="8.6481416589184263"/>
    <n v="141.23436577691717"/>
  </r>
  <r>
    <n v="22"/>
    <x v="0"/>
    <n v="9.1286443430931925"/>
    <n v="156.21398943373109"/>
  </r>
  <r>
    <n v="23"/>
    <x v="2"/>
    <n v="7.5879754876682455"/>
    <n v="147.46138949691655"/>
  </r>
  <r>
    <n v="24"/>
    <x v="2"/>
    <n v="7.912694426691516"/>
    <n v="147.38210642437329"/>
  </r>
  <r>
    <n v="25"/>
    <x v="2"/>
    <n v="9.458208563524062"/>
    <n v="157.67822343876861"/>
  </r>
  <r>
    <n v="26"/>
    <x v="2"/>
    <n v="9.8052508155175193"/>
    <n v="174.76069159672849"/>
  </r>
  <r>
    <n v="27"/>
    <x v="1"/>
    <n v="7.5877562690803062"/>
    <n v="146.27371169960807"/>
  </r>
  <r>
    <n v="28"/>
    <x v="2"/>
    <n v="7.9721078098481106"/>
    <n v="157.89399965098787"/>
  </r>
  <r>
    <n v="29"/>
    <x v="2"/>
    <n v="9.9402928869180815"/>
    <n v="169.29762432090007"/>
  </r>
  <r>
    <n v="30"/>
    <x v="0"/>
    <n v="8.1150144710051588"/>
    <n v="156.32733579160509"/>
  </r>
  <r>
    <n v="31"/>
    <x v="0"/>
    <n v="9.3005413795661855"/>
    <n v="156.47197256186908"/>
  </r>
  <r>
    <n v="32"/>
    <x v="2"/>
    <n v="9.7416135648013213"/>
    <n v="170.42933302928526"/>
  </r>
  <r>
    <n v="33"/>
    <x v="0"/>
    <n v="8.4499583333884321"/>
    <n v="130.01125036829711"/>
  </r>
  <r>
    <n v="34"/>
    <x v="2"/>
    <n v="8.3428286795318982"/>
    <n v="144.38888783089942"/>
  </r>
  <r>
    <n v="35"/>
    <x v="1"/>
    <n v="7.5313937090857372"/>
    <n v="144.93721541385713"/>
  </r>
  <r>
    <n v="36"/>
    <x v="2"/>
    <n v="8.0619962983959859"/>
    <n v="155.11525328321085"/>
  </r>
  <r>
    <n v="37"/>
    <x v="0"/>
    <n v="8.403341775119884"/>
    <n v="143.8687694179915"/>
  </r>
  <r>
    <n v="38"/>
    <x v="1"/>
    <n v="8.7933936346641683"/>
    <n v="142.02608775059468"/>
  </r>
  <r>
    <n v="39"/>
    <x v="1"/>
    <n v="9.0377063281487953"/>
    <n v="160.46233381206827"/>
  </r>
  <r>
    <n v="40"/>
    <x v="1"/>
    <n v="8.9948369028960098"/>
    <n v="155.23089675240854"/>
  </r>
  <r>
    <n v="41"/>
    <x v="1"/>
    <n v="7.7973437796900988"/>
    <n v="155.77017676788682"/>
  </r>
  <r>
    <n v="42"/>
    <x v="1"/>
    <n v="8.656390754191019"/>
    <n v="159.39180936953986"/>
  </r>
  <r>
    <n v="43"/>
    <x v="0"/>
    <n v="10.023007367507198"/>
    <n v="162.01264403827244"/>
  </r>
  <r>
    <n v="44"/>
    <x v="0"/>
    <n v="8.5606825945395215"/>
    <n v="156.12639076809734"/>
  </r>
  <r>
    <n v="45"/>
    <x v="1"/>
    <n v="7.5253705682599188"/>
    <n v="147.33354466473182"/>
  </r>
  <r>
    <n v="46"/>
    <x v="1"/>
    <n v="8.9776833306335426"/>
    <n v="144.95809560905525"/>
  </r>
  <r>
    <n v="47"/>
    <x v="0"/>
    <n v="7.5225971267172849"/>
    <n v="141.90223290639415"/>
  </r>
  <r>
    <n v="48"/>
    <x v="2"/>
    <n v="8.8711056435693187"/>
    <n v="160.27580560258826"/>
  </r>
  <r>
    <n v="49"/>
    <x v="1"/>
    <n v="9.1433671836873742"/>
    <n v="149.90740651394327"/>
  </r>
  <r>
    <n v="50"/>
    <x v="1"/>
    <n v="7.7276030163142488"/>
    <n v="153.83681797051744"/>
  </r>
  <r>
    <n v="51"/>
    <x v="1"/>
    <n v="8.9876880768486043"/>
    <n v="141.14639350528563"/>
  </r>
  <r>
    <n v="52"/>
    <x v="0"/>
    <n v="8.9420198486927749"/>
    <n v="153.9905101224158"/>
  </r>
  <r>
    <n v="53"/>
    <x v="2"/>
    <n v="8.3732498957965369"/>
    <n v="162.31181276278164"/>
  </r>
  <r>
    <n v="54"/>
    <x v="0"/>
    <n v="8.5079097557703758"/>
    <n v="149.4293798921679"/>
  </r>
  <r>
    <n v="55"/>
    <x v="2"/>
    <n v="9.8561151067910586"/>
    <n v="163.69663829978012"/>
  </r>
  <r>
    <n v="56"/>
    <x v="0"/>
    <n v="9.542314267011605"/>
    <n v="153.01747958315437"/>
  </r>
  <r>
    <n v="57"/>
    <x v="2"/>
    <n v="7.8975946696308021"/>
    <n v="144.57030463763485"/>
  </r>
  <r>
    <n v="58"/>
    <x v="2"/>
    <n v="9.1330559046530428"/>
    <n v="156.70983366454331"/>
  </r>
  <r>
    <n v="59"/>
    <x v="1"/>
    <n v="7.2076329903816241"/>
    <n v="138.00385127398675"/>
  </r>
  <r>
    <n v="60"/>
    <x v="0"/>
    <n v="7.0001119104640779"/>
    <n v="137.91940630413728"/>
  </r>
  <r>
    <n v="61"/>
    <x v="1"/>
    <n v="8.200292459593804"/>
    <n v="151.82278867282213"/>
  </r>
  <r>
    <n v="62"/>
    <x v="0"/>
    <n v="8.7307732924012296"/>
    <n v="162.36503819525385"/>
  </r>
  <r>
    <n v="63"/>
    <x v="0"/>
    <n v="8.163751612439091"/>
    <n v="152.47084728166757"/>
  </r>
  <r>
    <n v="64"/>
    <x v="0"/>
    <n v="8.5607466256936444"/>
    <n v="150.5688625717641"/>
  </r>
  <r>
    <n v="65"/>
    <x v="0"/>
    <n v="8.7161076304096579"/>
    <n v="161.22995476801904"/>
  </r>
  <r>
    <n v="66"/>
    <x v="0"/>
    <n v="8.4442295443100406"/>
    <n v="167.56601459512913"/>
  </r>
  <r>
    <n v="67"/>
    <x v="0"/>
    <n v="8.7727090130391723"/>
    <n v="141.66875478811033"/>
  </r>
  <r>
    <n v="68"/>
    <x v="1"/>
    <n v="8.6797370805018836"/>
    <n v="151.35071296330779"/>
  </r>
  <r>
    <n v="69"/>
    <x v="2"/>
    <n v="8.7241385172220625"/>
    <n v="159.08747524989431"/>
  </r>
  <r>
    <n v="70"/>
    <x v="1"/>
    <n v="8.0563434907687359"/>
    <n v="148.08986309454355"/>
  </r>
  <r>
    <n v="71"/>
    <x v="0"/>
    <n v="8.923570987614367"/>
    <n v="154.43237807554948"/>
  </r>
  <r>
    <n v="72"/>
    <x v="1"/>
    <n v="9.163269651643466"/>
    <n v="154.29798283543283"/>
  </r>
  <r>
    <n v="73"/>
    <x v="0"/>
    <n v="8.7058427882311733"/>
    <n v="144.45837088044934"/>
  </r>
  <r>
    <n v="74"/>
    <x v="1"/>
    <n v="9.6524018330540002"/>
    <n v="162.71530182231328"/>
  </r>
  <r>
    <n v="75"/>
    <x v="1"/>
    <n v="8.1213852971919422"/>
    <n v="149.85699983566434"/>
  </r>
  <r>
    <n v="76"/>
    <x v="2"/>
    <n v="8.6410876888240473"/>
    <n v="138.85198386197612"/>
  </r>
  <r>
    <n v="77"/>
    <x v="2"/>
    <n v="7.7841248962778646"/>
    <n v="151.64849041716013"/>
  </r>
  <r>
    <n v="78"/>
    <x v="0"/>
    <n v="8.4860849755547338"/>
    <n v="151.87076459028464"/>
  </r>
  <r>
    <n v="79"/>
    <x v="2"/>
    <n v="9.2268007240191103"/>
    <n v="150.61262133482629"/>
  </r>
  <r>
    <n v="80"/>
    <x v="2"/>
    <n v="8.8360508175371102"/>
    <n v="167.40615292492112"/>
  </r>
  <r>
    <n v="81"/>
    <x v="2"/>
    <n v="9.7167135864666978"/>
    <n v="154.67760999320981"/>
  </r>
  <r>
    <n v="82"/>
    <x v="1"/>
    <n v="8.5114856624493118"/>
    <n v="152.77678817451542"/>
  </r>
  <r>
    <n v="83"/>
    <x v="1"/>
    <n v="8.5409757104749886"/>
    <n v="155.81359934883315"/>
  </r>
  <r>
    <n v="84"/>
    <x v="1"/>
    <n v="8.7830900169865753"/>
    <n v="149.2172961660558"/>
  </r>
  <r>
    <n v="85"/>
    <x v="1"/>
    <n v="8.4307565823208463"/>
    <n v="155.52650496427592"/>
  </r>
  <r>
    <n v="86"/>
    <x v="2"/>
    <n v="7.4595185629167871"/>
    <n v="145.71485444904394"/>
  </r>
  <r>
    <n v="87"/>
    <x v="1"/>
    <n v="8.6629987437666021"/>
    <n v="145.09519724065203"/>
  </r>
  <r>
    <n v="88"/>
    <x v="1"/>
    <n v="7.5474286380882205"/>
    <n v="143.27190043850942"/>
  </r>
  <r>
    <n v="89"/>
    <x v="1"/>
    <n v="8.3255678463357103"/>
    <n v="148.0425148443812"/>
  </r>
  <r>
    <n v="90"/>
    <x v="1"/>
    <n v="8.2168134794522949"/>
    <n v="152.88355108100461"/>
  </r>
  <r>
    <n v="91"/>
    <x v="0"/>
    <n v="9.377127917661241"/>
    <n v="161.79224472780697"/>
  </r>
  <r>
    <n v="92"/>
    <x v="1"/>
    <n v="8.4932882266116216"/>
    <n v="140.75071181104789"/>
  </r>
  <r>
    <n v="93"/>
    <x v="1"/>
    <n v="9.4884870525275637"/>
    <n v="160.88256946802017"/>
  </r>
  <r>
    <n v="94"/>
    <x v="0"/>
    <n v="9.2865883880362965"/>
    <n v="156.57467243269627"/>
  </r>
  <r>
    <n v="95"/>
    <x v="0"/>
    <n v="8.5167760957161907"/>
    <n v="140.57102134566063"/>
  </r>
  <r>
    <n v="96"/>
    <x v="0"/>
    <n v="10.157526260131776"/>
    <n v="173.14662744834374"/>
  </r>
  <r>
    <n v="97"/>
    <x v="2"/>
    <n v="9.1839061871409484"/>
    <n v="155.82416415723588"/>
  </r>
  <r>
    <n v="98"/>
    <x v="0"/>
    <n v="8.6046155931847448"/>
    <n v="158.10938818408641"/>
  </r>
  <r>
    <n v="99"/>
    <x v="0"/>
    <n v="9.3981725647411576"/>
    <n v="156.51804161572761"/>
  </r>
  <r>
    <n v="100"/>
    <x v="2"/>
    <n v="7.408608284989497"/>
    <n v="147.136615946127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EA8816C-6894-4FE9-A212-BEE048D7D6A1}" name="PivotTable1" cacheId="11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 rowHeaderCaption="Farbe der Paprika">
  <location ref="A1:C5" firstHeaderRow="0" firstDataRow="1" firstDataCol="1"/>
  <pivotFields count="4">
    <pivotField showAll="0"/>
    <pivotField axis="axisRow" showAll="0">
      <items count="4">
        <item x="1"/>
        <item x="2"/>
        <item x="0"/>
        <item t="default"/>
      </items>
    </pivotField>
    <pivotField numFmtId="164" showAll="0"/>
    <pivotField dataField="1" numFmtId="164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Mittelwert von Gewicht (g)" fld="3" subtotal="average" baseField="1" baseItem="0" numFmtId="164"/>
    <dataField name="STABW von Gewicht (g)" fld="3" subtotal="stdDev" baseField="1" baseItem="0"/>
  </dataFields>
  <formats count="3">
    <format dxfId="2">
      <pivotArea collapsedLevelsAreSubtotals="1" fieldPosition="0">
        <references count="1">
          <reference field="1" count="0"/>
        </references>
      </pivotArea>
    </format>
    <format dxfId="1">
      <pivotArea grandRow="1" outline="0" collapsedLevelsAreSubtotals="1" fieldPosition="0"/>
    </format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A3971-B2F2-4D80-9378-A4325B27AD95}">
  <dimension ref="A2:G109"/>
  <sheetViews>
    <sheetView tabSelected="1" workbookViewId="0"/>
  </sheetViews>
  <sheetFormatPr baseColWidth="10" defaultRowHeight="15" x14ac:dyDescent="0.25"/>
  <cols>
    <col min="1" max="1" width="8.28515625" style="3" customWidth="1"/>
    <col min="2" max="2" width="21.42578125" customWidth="1"/>
    <col min="3" max="3" width="19.140625" style="1" customWidth="1"/>
    <col min="4" max="4" width="17.42578125" style="2" customWidth="1"/>
    <col min="6" max="6" width="39.28515625" customWidth="1"/>
    <col min="7" max="7" width="11.42578125" customWidth="1"/>
  </cols>
  <sheetData>
    <row r="2" spans="1:7" x14ac:dyDescent="0.25">
      <c r="B2" s="12" t="s">
        <v>1</v>
      </c>
      <c r="C2" s="4"/>
      <c r="D2" s="4"/>
      <c r="F2" s="12" t="s">
        <v>8</v>
      </c>
      <c r="G2" s="4"/>
    </row>
    <row r="3" spans="1:7" x14ac:dyDescent="0.25">
      <c r="B3" s="12" t="s">
        <v>2</v>
      </c>
      <c r="C3" s="4"/>
      <c r="D3" s="4"/>
      <c r="F3" s="15"/>
    </row>
    <row r="4" spans="1:7" x14ac:dyDescent="0.25">
      <c r="B4" s="12" t="s">
        <v>3</v>
      </c>
      <c r="C4" s="4"/>
      <c r="D4" s="4"/>
      <c r="F4" s="12" t="s">
        <v>15</v>
      </c>
      <c r="G4" s="4"/>
    </row>
    <row r="5" spans="1:7" x14ac:dyDescent="0.25">
      <c r="B5" s="12" t="s">
        <v>4</v>
      </c>
      <c r="C5" s="4"/>
      <c r="D5" s="4"/>
    </row>
    <row r="6" spans="1:7" x14ac:dyDescent="0.25">
      <c r="B6" s="12" t="s">
        <v>5</v>
      </c>
      <c r="C6" s="4"/>
      <c r="D6" s="4"/>
    </row>
    <row r="7" spans="1:7" x14ac:dyDescent="0.25">
      <c r="B7" s="12" t="s">
        <v>6</v>
      </c>
      <c r="C7" s="4"/>
      <c r="D7" s="4"/>
    </row>
    <row r="9" spans="1:7" x14ac:dyDescent="0.25">
      <c r="A9" s="6" t="s">
        <v>0</v>
      </c>
      <c r="B9" s="9" t="s">
        <v>9</v>
      </c>
      <c r="C9" s="9" t="s">
        <v>13</v>
      </c>
      <c r="D9" s="9" t="s">
        <v>14</v>
      </c>
    </row>
    <row r="10" spans="1:7" x14ac:dyDescent="0.25">
      <c r="A10" s="7">
        <v>1</v>
      </c>
      <c r="B10" s="13" t="s">
        <v>10</v>
      </c>
      <c r="C10" s="10">
        <v>8.8303745302272674</v>
      </c>
      <c r="D10" s="10">
        <v>173.50013611457501</v>
      </c>
    </row>
    <row r="11" spans="1:7" x14ac:dyDescent="0.25">
      <c r="A11" s="8">
        <v>2</v>
      </c>
      <c r="B11" s="14" t="s">
        <v>10</v>
      </c>
      <c r="C11" s="11">
        <v>6.7121433942218616</v>
      </c>
      <c r="D11" s="11">
        <v>132.12694477247547</v>
      </c>
    </row>
    <row r="12" spans="1:7" x14ac:dyDescent="0.25">
      <c r="A12" s="7">
        <v>3</v>
      </c>
      <c r="B12" s="13" t="s">
        <v>11</v>
      </c>
      <c r="C12" s="10">
        <v>9.7595625957072283</v>
      </c>
      <c r="D12" s="10">
        <v>155.51195039631153</v>
      </c>
    </row>
    <row r="13" spans="1:7" x14ac:dyDescent="0.25">
      <c r="A13" s="8">
        <v>4</v>
      </c>
      <c r="B13" s="14" t="s">
        <v>10</v>
      </c>
      <c r="C13" s="11">
        <v>7.4510824561764917</v>
      </c>
      <c r="D13" s="11">
        <v>147.56284870926814</v>
      </c>
      <c r="F13" s="1"/>
    </row>
    <row r="14" spans="1:7" x14ac:dyDescent="0.25">
      <c r="A14" s="7">
        <v>5</v>
      </c>
      <c r="B14" s="13" t="s">
        <v>10</v>
      </c>
      <c r="C14" s="10">
        <v>8.5459171218949415</v>
      </c>
      <c r="D14" s="10">
        <v>156.25247969343388</v>
      </c>
    </row>
    <row r="15" spans="1:7" x14ac:dyDescent="0.25">
      <c r="A15" s="8">
        <v>6</v>
      </c>
      <c r="B15" s="14" t="s">
        <v>12</v>
      </c>
      <c r="C15" s="11">
        <v>9.5908919689157166</v>
      </c>
      <c r="D15" s="11">
        <v>157.32488907901498</v>
      </c>
    </row>
    <row r="16" spans="1:7" x14ac:dyDescent="0.25">
      <c r="A16" s="7">
        <v>7</v>
      </c>
      <c r="B16" s="13" t="s">
        <v>12</v>
      </c>
      <c r="C16" s="10">
        <v>10.353536390715705</v>
      </c>
      <c r="D16" s="10">
        <v>167.95218302604638</v>
      </c>
    </row>
    <row r="17" spans="1:4" x14ac:dyDescent="0.25">
      <c r="A17" s="8">
        <v>8</v>
      </c>
      <c r="B17" s="14" t="s">
        <v>11</v>
      </c>
      <c r="C17" s="11">
        <v>9.2178217910775651</v>
      </c>
      <c r="D17" s="11">
        <v>149.25165141334156</v>
      </c>
    </row>
    <row r="18" spans="1:4" x14ac:dyDescent="0.25">
      <c r="A18" s="7">
        <v>9</v>
      </c>
      <c r="B18" s="13" t="s">
        <v>12</v>
      </c>
      <c r="C18" s="10">
        <v>8.8741945876206021</v>
      </c>
      <c r="D18" s="10">
        <v>153.36013064401169</v>
      </c>
    </row>
    <row r="19" spans="1:4" x14ac:dyDescent="0.25">
      <c r="A19" s="8">
        <v>10</v>
      </c>
      <c r="B19" s="14" t="s">
        <v>12</v>
      </c>
      <c r="C19" s="11">
        <v>8.9712061792123521</v>
      </c>
      <c r="D19" s="11">
        <v>149.76598419270508</v>
      </c>
    </row>
    <row r="20" spans="1:4" x14ac:dyDescent="0.25">
      <c r="A20" s="7">
        <v>11</v>
      </c>
      <c r="B20" s="13" t="s">
        <v>10</v>
      </c>
      <c r="C20" s="10">
        <v>8.3890797685881076</v>
      </c>
      <c r="D20" s="10">
        <v>147.75670677663047</v>
      </c>
    </row>
    <row r="21" spans="1:4" x14ac:dyDescent="0.25">
      <c r="A21" s="8">
        <v>12</v>
      </c>
      <c r="B21" s="14" t="s">
        <v>12</v>
      </c>
      <c r="C21" s="11">
        <v>8.033562095890197</v>
      </c>
      <c r="D21" s="11">
        <v>152.55298367076622</v>
      </c>
    </row>
    <row r="22" spans="1:4" x14ac:dyDescent="0.25">
      <c r="A22" s="7">
        <v>13</v>
      </c>
      <c r="B22" s="13" t="s">
        <v>12</v>
      </c>
      <c r="C22" s="10">
        <v>8.5234166282689952</v>
      </c>
      <c r="D22" s="10">
        <v>162.05955872857359</v>
      </c>
    </row>
    <row r="23" spans="1:4" x14ac:dyDescent="0.25">
      <c r="A23" s="8">
        <v>14</v>
      </c>
      <c r="B23" s="14" t="s">
        <v>12</v>
      </c>
      <c r="C23" s="11">
        <v>7.7718547919884067</v>
      </c>
      <c r="D23" s="11">
        <v>148.42789791790113</v>
      </c>
    </row>
    <row r="24" spans="1:4" x14ac:dyDescent="0.25">
      <c r="A24" s="7">
        <v>15</v>
      </c>
      <c r="B24" s="13" t="s">
        <v>11</v>
      </c>
      <c r="C24" s="10">
        <v>8.6318090043913447</v>
      </c>
      <c r="D24" s="10">
        <v>144.76597650811252</v>
      </c>
    </row>
    <row r="25" spans="1:4" x14ac:dyDescent="0.25">
      <c r="A25" s="8">
        <v>16</v>
      </c>
      <c r="B25" s="14" t="s">
        <v>10</v>
      </c>
      <c r="C25" s="11">
        <v>8.3320082762421599</v>
      </c>
      <c r="D25" s="11">
        <v>142.26791023593401</v>
      </c>
    </row>
    <row r="26" spans="1:4" x14ac:dyDescent="0.25">
      <c r="A26" s="7">
        <v>17</v>
      </c>
      <c r="B26" s="13" t="s">
        <v>11</v>
      </c>
      <c r="C26" s="10">
        <v>8.6011368379062283</v>
      </c>
      <c r="D26" s="10">
        <v>146.40500889342587</v>
      </c>
    </row>
    <row r="27" spans="1:4" x14ac:dyDescent="0.25">
      <c r="A27" s="8">
        <v>18</v>
      </c>
      <c r="B27" s="14" t="s">
        <v>12</v>
      </c>
      <c r="C27" s="11">
        <v>8.8725803116014195</v>
      </c>
      <c r="D27" s="11">
        <v>160.54700095744852</v>
      </c>
    </row>
    <row r="28" spans="1:4" x14ac:dyDescent="0.25">
      <c r="A28" s="7">
        <v>19</v>
      </c>
      <c r="B28" s="13" t="s">
        <v>11</v>
      </c>
      <c r="C28" s="10">
        <v>9.0532594484692002</v>
      </c>
      <c r="D28" s="10">
        <v>154.32072665798361</v>
      </c>
    </row>
    <row r="29" spans="1:4" x14ac:dyDescent="0.25">
      <c r="A29" s="8">
        <v>20</v>
      </c>
      <c r="B29" s="14" t="s">
        <v>12</v>
      </c>
      <c r="C29" s="11">
        <v>8.1189934863615658</v>
      </c>
      <c r="D29" s="11">
        <v>125.90346489490176</v>
      </c>
    </row>
    <row r="30" spans="1:4" x14ac:dyDescent="0.25">
      <c r="A30" s="7">
        <v>21</v>
      </c>
      <c r="B30" s="13" t="s">
        <v>12</v>
      </c>
      <c r="C30" s="10">
        <v>8.6481416589184263</v>
      </c>
      <c r="D30" s="10">
        <v>141.23436577691717</v>
      </c>
    </row>
    <row r="31" spans="1:4" x14ac:dyDescent="0.25">
      <c r="A31" s="8">
        <v>22</v>
      </c>
      <c r="B31" s="14" t="s">
        <v>10</v>
      </c>
      <c r="C31" s="11">
        <v>9.1286443430931925</v>
      </c>
      <c r="D31" s="11">
        <v>156.21398943373109</v>
      </c>
    </row>
    <row r="32" spans="1:4" x14ac:dyDescent="0.25">
      <c r="A32" s="7">
        <v>23</v>
      </c>
      <c r="B32" s="13" t="s">
        <v>12</v>
      </c>
      <c r="C32" s="10">
        <v>7.5879754876682455</v>
      </c>
      <c r="D32" s="10">
        <v>147.46138949691655</v>
      </c>
    </row>
    <row r="33" spans="1:4" x14ac:dyDescent="0.25">
      <c r="A33" s="8">
        <v>24</v>
      </c>
      <c r="B33" s="14" t="s">
        <v>12</v>
      </c>
      <c r="C33" s="11">
        <v>7.912694426691516</v>
      </c>
      <c r="D33" s="11">
        <v>147.38210642437329</v>
      </c>
    </row>
    <row r="34" spans="1:4" x14ac:dyDescent="0.25">
      <c r="A34" s="7">
        <v>25</v>
      </c>
      <c r="B34" s="13" t="s">
        <v>12</v>
      </c>
      <c r="C34" s="10">
        <v>9.458208563524062</v>
      </c>
      <c r="D34" s="10">
        <v>157.67822343876861</v>
      </c>
    </row>
    <row r="35" spans="1:4" x14ac:dyDescent="0.25">
      <c r="A35" s="8">
        <v>26</v>
      </c>
      <c r="B35" s="14" t="s">
        <v>12</v>
      </c>
      <c r="C35" s="11">
        <v>9.8052508155175193</v>
      </c>
      <c r="D35" s="11">
        <v>174.76069159672849</v>
      </c>
    </row>
    <row r="36" spans="1:4" x14ac:dyDescent="0.25">
      <c r="A36" s="7">
        <v>27</v>
      </c>
      <c r="B36" s="13" t="s">
        <v>11</v>
      </c>
      <c r="C36" s="10">
        <v>7.5877562690803062</v>
      </c>
      <c r="D36" s="10">
        <v>146.27371169960807</v>
      </c>
    </row>
    <row r="37" spans="1:4" x14ac:dyDescent="0.25">
      <c r="A37" s="8">
        <v>28</v>
      </c>
      <c r="B37" s="14" t="s">
        <v>12</v>
      </c>
      <c r="C37" s="11">
        <v>7.9721078098481106</v>
      </c>
      <c r="D37" s="11">
        <v>157.89399965098787</v>
      </c>
    </row>
    <row r="38" spans="1:4" x14ac:dyDescent="0.25">
      <c r="A38" s="7">
        <v>29</v>
      </c>
      <c r="B38" s="13" t="s">
        <v>12</v>
      </c>
      <c r="C38" s="10">
        <v>9.9402928869180815</v>
      </c>
      <c r="D38" s="10">
        <v>169.29762432090007</v>
      </c>
    </row>
    <row r="39" spans="1:4" x14ac:dyDescent="0.25">
      <c r="A39" s="8">
        <v>30</v>
      </c>
      <c r="B39" s="14" t="s">
        <v>10</v>
      </c>
      <c r="C39" s="11">
        <v>8.1150144710051588</v>
      </c>
      <c r="D39" s="11">
        <v>156.32733579160509</v>
      </c>
    </row>
    <row r="40" spans="1:4" x14ac:dyDescent="0.25">
      <c r="A40" s="7">
        <v>31</v>
      </c>
      <c r="B40" s="13" t="s">
        <v>10</v>
      </c>
      <c r="C40" s="10">
        <v>9.3005413795661855</v>
      </c>
      <c r="D40" s="10">
        <v>156.47197256186908</v>
      </c>
    </row>
    <row r="41" spans="1:4" x14ac:dyDescent="0.25">
      <c r="A41" s="8">
        <v>32</v>
      </c>
      <c r="B41" s="14" t="s">
        <v>12</v>
      </c>
      <c r="C41" s="11">
        <v>9.7416135648013213</v>
      </c>
      <c r="D41" s="11">
        <v>170.42933302928526</v>
      </c>
    </row>
    <row r="42" spans="1:4" x14ac:dyDescent="0.25">
      <c r="A42" s="7">
        <v>33</v>
      </c>
      <c r="B42" s="13" t="s">
        <v>10</v>
      </c>
      <c r="C42" s="10">
        <v>8.4499583333884321</v>
      </c>
      <c r="D42" s="10">
        <v>130.01125036829711</v>
      </c>
    </row>
    <row r="43" spans="1:4" x14ac:dyDescent="0.25">
      <c r="A43" s="8">
        <v>34</v>
      </c>
      <c r="B43" s="14" t="s">
        <v>12</v>
      </c>
      <c r="C43" s="11">
        <v>8.3428286795318982</v>
      </c>
      <c r="D43" s="11">
        <v>144.38888783089942</v>
      </c>
    </row>
    <row r="44" spans="1:4" x14ac:dyDescent="0.25">
      <c r="A44" s="7">
        <v>35</v>
      </c>
      <c r="B44" s="13" t="s">
        <v>11</v>
      </c>
      <c r="C44" s="10">
        <v>7.5313937090857372</v>
      </c>
      <c r="D44" s="10">
        <v>144.93721541385713</v>
      </c>
    </row>
    <row r="45" spans="1:4" x14ac:dyDescent="0.25">
      <c r="A45" s="8">
        <v>36</v>
      </c>
      <c r="B45" s="14" t="s">
        <v>12</v>
      </c>
      <c r="C45" s="11">
        <v>8.0619962983959859</v>
      </c>
      <c r="D45" s="11">
        <v>155.11525328321085</v>
      </c>
    </row>
    <row r="46" spans="1:4" x14ac:dyDescent="0.25">
      <c r="A46" s="7">
        <v>37</v>
      </c>
      <c r="B46" s="13" t="s">
        <v>10</v>
      </c>
      <c r="C46" s="10">
        <v>8.403341775119884</v>
      </c>
      <c r="D46" s="10">
        <v>143.8687694179915</v>
      </c>
    </row>
    <row r="47" spans="1:4" x14ac:dyDescent="0.25">
      <c r="A47" s="8">
        <v>38</v>
      </c>
      <c r="B47" s="14" t="s">
        <v>11</v>
      </c>
      <c r="C47" s="11">
        <v>8.7933936346641683</v>
      </c>
      <c r="D47" s="11">
        <v>142.02608775059468</v>
      </c>
    </row>
    <row r="48" spans="1:4" x14ac:dyDescent="0.25">
      <c r="A48" s="7">
        <v>39</v>
      </c>
      <c r="B48" s="13" t="s">
        <v>11</v>
      </c>
      <c r="C48" s="10">
        <v>9.0377063281487953</v>
      </c>
      <c r="D48" s="10">
        <v>160.46233381206827</v>
      </c>
    </row>
    <row r="49" spans="1:4" x14ac:dyDescent="0.25">
      <c r="A49" s="8">
        <v>40</v>
      </c>
      <c r="B49" s="14" t="s">
        <v>11</v>
      </c>
      <c r="C49" s="11">
        <v>8.9948369028960098</v>
      </c>
      <c r="D49" s="11">
        <v>155.23089675240854</v>
      </c>
    </row>
    <row r="50" spans="1:4" x14ac:dyDescent="0.25">
      <c r="A50" s="7">
        <v>41</v>
      </c>
      <c r="B50" s="13" t="s">
        <v>11</v>
      </c>
      <c r="C50" s="10">
        <v>7.7973437796900988</v>
      </c>
      <c r="D50" s="10">
        <v>155.77017676788682</v>
      </c>
    </row>
    <row r="51" spans="1:4" x14ac:dyDescent="0.25">
      <c r="A51" s="8">
        <v>42</v>
      </c>
      <c r="B51" s="14" t="s">
        <v>11</v>
      </c>
      <c r="C51" s="11">
        <v>8.656390754191019</v>
      </c>
      <c r="D51" s="11">
        <v>159.39180936953986</v>
      </c>
    </row>
    <row r="52" spans="1:4" x14ac:dyDescent="0.25">
      <c r="A52" s="7">
        <v>43</v>
      </c>
      <c r="B52" s="13" t="s">
        <v>10</v>
      </c>
      <c r="C52" s="10">
        <v>10.023007367507198</v>
      </c>
      <c r="D52" s="10">
        <v>162.01264403827244</v>
      </c>
    </row>
    <row r="53" spans="1:4" x14ac:dyDescent="0.25">
      <c r="A53" s="8">
        <v>44</v>
      </c>
      <c r="B53" s="14" t="s">
        <v>10</v>
      </c>
      <c r="C53" s="11">
        <v>8.5606825945395215</v>
      </c>
      <c r="D53" s="11">
        <v>156.12639076809734</v>
      </c>
    </row>
    <row r="54" spans="1:4" x14ac:dyDescent="0.25">
      <c r="A54" s="7">
        <v>45</v>
      </c>
      <c r="B54" s="13" t="s">
        <v>11</v>
      </c>
      <c r="C54" s="10">
        <v>7.5253705682599188</v>
      </c>
      <c r="D54" s="10">
        <v>147.33354466473182</v>
      </c>
    </row>
    <row r="55" spans="1:4" x14ac:dyDescent="0.25">
      <c r="A55" s="8">
        <v>46</v>
      </c>
      <c r="B55" s="14" t="s">
        <v>11</v>
      </c>
      <c r="C55" s="11">
        <v>8.9776833306335426</v>
      </c>
      <c r="D55" s="11">
        <v>144.95809560905525</v>
      </c>
    </row>
    <row r="56" spans="1:4" x14ac:dyDescent="0.25">
      <c r="A56" s="7">
        <v>47</v>
      </c>
      <c r="B56" s="13" t="s">
        <v>10</v>
      </c>
      <c r="C56" s="10">
        <v>7.5225971267172849</v>
      </c>
      <c r="D56" s="10">
        <v>141.90223290639415</v>
      </c>
    </row>
    <row r="57" spans="1:4" x14ac:dyDescent="0.25">
      <c r="A57" s="8">
        <v>48</v>
      </c>
      <c r="B57" s="14" t="s">
        <v>12</v>
      </c>
      <c r="C57" s="11">
        <v>8.8711056435693187</v>
      </c>
      <c r="D57" s="11">
        <v>160.27580560258826</v>
      </c>
    </row>
    <row r="58" spans="1:4" x14ac:dyDescent="0.25">
      <c r="A58" s="7">
        <v>49</v>
      </c>
      <c r="B58" s="13" t="s">
        <v>11</v>
      </c>
      <c r="C58" s="10">
        <v>9.1433671836873742</v>
      </c>
      <c r="D58" s="10">
        <v>149.90740651394327</v>
      </c>
    </row>
    <row r="59" spans="1:4" x14ac:dyDescent="0.25">
      <c r="A59" s="8">
        <v>50</v>
      </c>
      <c r="B59" s="14" t="s">
        <v>11</v>
      </c>
      <c r="C59" s="11">
        <v>7.7276030163142488</v>
      </c>
      <c r="D59" s="11">
        <v>153.83681797051744</v>
      </c>
    </row>
    <row r="60" spans="1:4" x14ac:dyDescent="0.25">
      <c r="A60" s="7">
        <v>51</v>
      </c>
      <c r="B60" s="13" t="s">
        <v>11</v>
      </c>
      <c r="C60" s="10">
        <v>8.9876880768486043</v>
      </c>
      <c r="D60" s="10">
        <v>141.14639350528563</v>
      </c>
    </row>
    <row r="61" spans="1:4" x14ac:dyDescent="0.25">
      <c r="A61" s="8">
        <v>52</v>
      </c>
      <c r="B61" s="14" t="s">
        <v>10</v>
      </c>
      <c r="C61" s="11">
        <v>8.9420198486927749</v>
      </c>
      <c r="D61" s="11">
        <v>153.9905101224158</v>
      </c>
    </row>
    <row r="62" spans="1:4" x14ac:dyDescent="0.25">
      <c r="A62" s="7">
        <v>53</v>
      </c>
      <c r="B62" s="13" t="s">
        <v>12</v>
      </c>
      <c r="C62" s="10">
        <v>8.3732498957965369</v>
      </c>
      <c r="D62" s="10">
        <v>162.31181276278164</v>
      </c>
    </row>
    <row r="63" spans="1:4" x14ac:dyDescent="0.25">
      <c r="A63" s="8">
        <v>54</v>
      </c>
      <c r="B63" s="14" t="s">
        <v>10</v>
      </c>
      <c r="C63" s="11">
        <v>8.5079097557703758</v>
      </c>
      <c r="D63" s="11">
        <v>149.4293798921679</v>
      </c>
    </row>
    <row r="64" spans="1:4" x14ac:dyDescent="0.25">
      <c r="A64" s="7">
        <v>55</v>
      </c>
      <c r="B64" s="13" t="s">
        <v>12</v>
      </c>
      <c r="C64" s="10">
        <v>9.8561151067910586</v>
      </c>
      <c r="D64" s="10">
        <v>163.69663829978012</v>
      </c>
    </row>
    <row r="65" spans="1:4" x14ac:dyDescent="0.25">
      <c r="A65" s="8">
        <v>56</v>
      </c>
      <c r="B65" s="14" t="s">
        <v>10</v>
      </c>
      <c r="C65" s="11">
        <v>9.542314267011605</v>
      </c>
      <c r="D65" s="11">
        <v>153.01747958315437</v>
      </c>
    </row>
    <row r="66" spans="1:4" x14ac:dyDescent="0.25">
      <c r="A66" s="7">
        <v>57</v>
      </c>
      <c r="B66" s="13" t="s">
        <v>12</v>
      </c>
      <c r="C66" s="10">
        <v>7.8975946696308021</v>
      </c>
      <c r="D66" s="10">
        <v>144.57030463763485</v>
      </c>
    </row>
    <row r="67" spans="1:4" x14ac:dyDescent="0.25">
      <c r="A67" s="8">
        <v>58</v>
      </c>
      <c r="B67" s="14" t="s">
        <v>12</v>
      </c>
      <c r="C67" s="11">
        <v>9.1330559046530428</v>
      </c>
      <c r="D67" s="11">
        <v>156.70983366454331</v>
      </c>
    </row>
    <row r="68" spans="1:4" x14ac:dyDescent="0.25">
      <c r="A68" s="7">
        <v>59</v>
      </c>
      <c r="B68" s="13" t="s">
        <v>11</v>
      </c>
      <c r="C68" s="10">
        <v>7.2076329903816241</v>
      </c>
      <c r="D68" s="10">
        <v>138.00385127398675</v>
      </c>
    </row>
    <row r="69" spans="1:4" x14ac:dyDescent="0.25">
      <c r="A69" s="8">
        <v>60</v>
      </c>
      <c r="B69" s="14" t="s">
        <v>10</v>
      </c>
      <c r="C69" s="11">
        <v>7.0001119104640779</v>
      </c>
      <c r="D69" s="11">
        <v>137.91940630413728</v>
      </c>
    </row>
    <row r="70" spans="1:4" x14ac:dyDescent="0.25">
      <c r="A70" s="7">
        <v>61</v>
      </c>
      <c r="B70" s="13" t="s">
        <v>11</v>
      </c>
      <c r="C70" s="10">
        <v>8.200292459593804</v>
      </c>
      <c r="D70" s="10">
        <v>151.82278867282213</v>
      </c>
    </row>
    <row r="71" spans="1:4" x14ac:dyDescent="0.25">
      <c r="A71" s="8">
        <v>62</v>
      </c>
      <c r="B71" s="14" t="s">
        <v>10</v>
      </c>
      <c r="C71" s="11">
        <v>8.7307732924012296</v>
      </c>
      <c r="D71" s="11">
        <v>162.36503819525385</v>
      </c>
    </row>
    <row r="72" spans="1:4" x14ac:dyDescent="0.25">
      <c r="A72" s="7">
        <v>63</v>
      </c>
      <c r="B72" s="13" t="s">
        <v>10</v>
      </c>
      <c r="C72" s="10">
        <v>8.163751612439091</v>
      </c>
      <c r="D72" s="10">
        <v>152.47084728166757</v>
      </c>
    </row>
    <row r="73" spans="1:4" x14ac:dyDescent="0.25">
      <c r="A73" s="8">
        <v>64</v>
      </c>
      <c r="B73" s="14" t="s">
        <v>10</v>
      </c>
      <c r="C73" s="11">
        <v>8.5607466256936444</v>
      </c>
      <c r="D73" s="11">
        <v>150.5688625717641</v>
      </c>
    </row>
    <row r="74" spans="1:4" x14ac:dyDescent="0.25">
      <c r="A74" s="7">
        <v>65</v>
      </c>
      <c r="B74" s="13" t="s">
        <v>10</v>
      </c>
      <c r="C74" s="10">
        <v>8.7161076304096579</v>
      </c>
      <c r="D74" s="10">
        <v>161.22995476801904</v>
      </c>
    </row>
    <row r="75" spans="1:4" x14ac:dyDescent="0.25">
      <c r="A75" s="8">
        <v>66</v>
      </c>
      <c r="B75" s="14" t="s">
        <v>10</v>
      </c>
      <c r="C75" s="11">
        <v>8.4442295443100406</v>
      </c>
      <c r="D75" s="11">
        <v>167.56601459512913</v>
      </c>
    </row>
    <row r="76" spans="1:4" x14ac:dyDescent="0.25">
      <c r="A76" s="7">
        <v>67</v>
      </c>
      <c r="B76" s="13" t="s">
        <v>10</v>
      </c>
      <c r="C76" s="10">
        <v>8.7727090130391723</v>
      </c>
      <c r="D76" s="10">
        <v>141.66875478811033</v>
      </c>
    </row>
    <row r="77" spans="1:4" x14ac:dyDescent="0.25">
      <c r="A77" s="8">
        <v>68</v>
      </c>
      <c r="B77" s="14" t="s">
        <v>11</v>
      </c>
      <c r="C77" s="11">
        <v>8.6797370805018836</v>
      </c>
      <c r="D77" s="11">
        <v>151.35071296330779</v>
      </c>
    </row>
    <row r="78" spans="1:4" x14ac:dyDescent="0.25">
      <c r="A78" s="7">
        <v>69</v>
      </c>
      <c r="B78" s="13" t="s">
        <v>12</v>
      </c>
      <c r="C78" s="10">
        <v>8.7241385172220625</v>
      </c>
      <c r="D78" s="10">
        <v>159.08747524989431</v>
      </c>
    </row>
    <row r="79" spans="1:4" x14ac:dyDescent="0.25">
      <c r="A79" s="8">
        <v>70</v>
      </c>
      <c r="B79" s="14" t="s">
        <v>11</v>
      </c>
      <c r="C79" s="11">
        <v>8.0563434907687359</v>
      </c>
      <c r="D79" s="11">
        <v>148.08986309454355</v>
      </c>
    </row>
    <row r="80" spans="1:4" x14ac:dyDescent="0.25">
      <c r="A80" s="7">
        <v>71</v>
      </c>
      <c r="B80" s="13" t="s">
        <v>10</v>
      </c>
      <c r="C80" s="10">
        <v>8.923570987614367</v>
      </c>
      <c r="D80" s="10">
        <v>154.43237807554948</v>
      </c>
    </row>
    <row r="81" spans="1:4" x14ac:dyDescent="0.25">
      <c r="A81" s="8">
        <v>72</v>
      </c>
      <c r="B81" s="14" t="s">
        <v>11</v>
      </c>
      <c r="C81" s="11">
        <v>9.163269651643466</v>
      </c>
      <c r="D81" s="11">
        <v>154.29798283543283</v>
      </c>
    </row>
    <row r="82" spans="1:4" x14ac:dyDescent="0.25">
      <c r="A82" s="7">
        <v>73</v>
      </c>
      <c r="B82" s="13" t="s">
        <v>10</v>
      </c>
      <c r="C82" s="10">
        <v>8.7058427882311733</v>
      </c>
      <c r="D82" s="10">
        <v>144.45837088044934</v>
      </c>
    </row>
    <row r="83" spans="1:4" x14ac:dyDescent="0.25">
      <c r="A83" s="8">
        <v>74</v>
      </c>
      <c r="B83" s="14" t="s">
        <v>11</v>
      </c>
      <c r="C83" s="11">
        <v>9.6524018330540002</v>
      </c>
      <c r="D83" s="11">
        <v>162.71530182231328</v>
      </c>
    </row>
    <row r="84" spans="1:4" x14ac:dyDescent="0.25">
      <c r="A84" s="7">
        <v>75</v>
      </c>
      <c r="B84" s="13" t="s">
        <v>11</v>
      </c>
      <c r="C84" s="10">
        <v>8.1213852971919422</v>
      </c>
      <c r="D84" s="10">
        <v>149.85699983566434</v>
      </c>
    </row>
    <row r="85" spans="1:4" x14ac:dyDescent="0.25">
      <c r="A85" s="8">
        <v>76</v>
      </c>
      <c r="B85" s="14" t="s">
        <v>12</v>
      </c>
      <c r="C85" s="11">
        <v>8.6410876888240473</v>
      </c>
      <c r="D85" s="11">
        <v>138.85198386197612</v>
      </c>
    </row>
    <row r="86" spans="1:4" x14ac:dyDescent="0.25">
      <c r="A86" s="7">
        <v>77</v>
      </c>
      <c r="B86" s="13" t="s">
        <v>12</v>
      </c>
      <c r="C86" s="10">
        <v>7.7841248962778646</v>
      </c>
      <c r="D86" s="10">
        <v>151.64849041716013</v>
      </c>
    </row>
    <row r="87" spans="1:4" x14ac:dyDescent="0.25">
      <c r="A87" s="8">
        <v>78</v>
      </c>
      <c r="B87" s="14" t="s">
        <v>10</v>
      </c>
      <c r="C87" s="11">
        <v>8.4860849755547338</v>
      </c>
      <c r="D87" s="11">
        <v>151.87076459028464</v>
      </c>
    </row>
    <row r="88" spans="1:4" x14ac:dyDescent="0.25">
      <c r="A88" s="7">
        <v>79</v>
      </c>
      <c r="B88" s="13" t="s">
        <v>12</v>
      </c>
      <c r="C88" s="10">
        <v>9.2268007240191103</v>
      </c>
      <c r="D88" s="10">
        <v>150.61262133482629</v>
      </c>
    </row>
    <row r="89" spans="1:4" x14ac:dyDescent="0.25">
      <c r="A89" s="8">
        <v>80</v>
      </c>
      <c r="B89" s="14" t="s">
        <v>12</v>
      </c>
      <c r="C89" s="11">
        <v>8.8360508175371102</v>
      </c>
      <c r="D89" s="11">
        <v>167.40615292492112</v>
      </c>
    </row>
    <row r="90" spans="1:4" x14ac:dyDescent="0.25">
      <c r="A90" s="7">
        <v>81</v>
      </c>
      <c r="B90" s="13" t="s">
        <v>12</v>
      </c>
      <c r="C90" s="10">
        <v>9.7167135864666978</v>
      </c>
      <c r="D90" s="10">
        <v>154.67760999320981</v>
      </c>
    </row>
    <row r="91" spans="1:4" x14ac:dyDescent="0.25">
      <c r="A91" s="8">
        <v>82</v>
      </c>
      <c r="B91" s="14" t="s">
        <v>11</v>
      </c>
      <c r="C91" s="11">
        <v>8.5114856624493118</v>
      </c>
      <c r="D91" s="11">
        <v>152.77678817451542</v>
      </c>
    </row>
    <row r="92" spans="1:4" x14ac:dyDescent="0.25">
      <c r="A92" s="7">
        <v>83</v>
      </c>
      <c r="B92" s="13" t="s">
        <v>11</v>
      </c>
      <c r="C92" s="10">
        <v>8.5409757104749886</v>
      </c>
      <c r="D92" s="10">
        <v>155.81359934883315</v>
      </c>
    </row>
    <row r="93" spans="1:4" x14ac:dyDescent="0.25">
      <c r="A93" s="8">
        <v>84</v>
      </c>
      <c r="B93" s="14" t="s">
        <v>11</v>
      </c>
      <c r="C93" s="11">
        <v>8.7830900169865753</v>
      </c>
      <c r="D93" s="11">
        <v>149.2172961660558</v>
      </c>
    </row>
    <row r="94" spans="1:4" x14ac:dyDescent="0.25">
      <c r="A94" s="7">
        <v>85</v>
      </c>
      <c r="B94" s="13" t="s">
        <v>11</v>
      </c>
      <c r="C94" s="10">
        <v>8.4307565823208463</v>
      </c>
      <c r="D94" s="10">
        <v>155.52650496427592</v>
      </c>
    </row>
    <row r="95" spans="1:4" x14ac:dyDescent="0.25">
      <c r="A95" s="8">
        <v>86</v>
      </c>
      <c r="B95" s="14" t="s">
        <v>12</v>
      </c>
      <c r="C95" s="11">
        <v>7.4595185629167871</v>
      </c>
      <c r="D95" s="11">
        <v>145.71485444904394</v>
      </c>
    </row>
    <row r="96" spans="1:4" x14ac:dyDescent="0.25">
      <c r="A96" s="7">
        <v>87</v>
      </c>
      <c r="B96" s="13" t="s">
        <v>11</v>
      </c>
      <c r="C96" s="10">
        <v>8.6629987437666021</v>
      </c>
      <c r="D96" s="10">
        <v>145.09519724065203</v>
      </c>
    </row>
    <row r="97" spans="1:4" x14ac:dyDescent="0.25">
      <c r="A97" s="8">
        <v>88</v>
      </c>
      <c r="B97" s="14" t="s">
        <v>11</v>
      </c>
      <c r="C97" s="11">
        <v>7.5474286380882205</v>
      </c>
      <c r="D97" s="11">
        <v>143.27190043850942</v>
      </c>
    </row>
    <row r="98" spans="1:4" x14ac:dyDescent="0.25">
      <c r="A98" s="7">
        <v>89</v>
      </c>
      <c r="B98" s="13" t="s">
        <v>11</v>
      </c>
      <c r="C98" s="10">
        <v>8.3255678463357103</v>
      </c>
      <c r="D98" s="10">
        <v>148.0425148443812</v>
      </c>
    </row>
    <row r="99" spans="1:4" x14ac:dyDescent="0.25">
      <c r="A99" s="8">
        <v>90</v>
      </c>
      <c r="B99" s="14" t="s">
        <v>11</v>
      </c>
      <c r="C99" s="11">
        <v>8.2168134794522949</v>
      </c>
      <c r="D99" s="11">
        <v>152.88355108100461</v>
      </c>
    </row>
    <row r="100" spans="1:4" x14ac:dyDescent="0.25">
      <c r="A100" s="7">
        <v>91</v>
      </c>
      <c r="B100" s="13" t="s">
        <v>10</v>
      </c>
      <c r="C100" s="10">
        <v>9.377127917661241</v>
      </c>
      <c r="D100" s="10">
        <v>161.79224472780697</v>
      </c>
    </row>
    <row r="101" spans="1:4" x14ac:dyDescent="0.25">
      <c r="A101" s="8">
        <v>92</v>
      </c>
      <c r="B101" s="14" t="s">
        <v>11</v>
      </c>
      <c r="C101" s="11">
        <v>8.4932882266116216</v>
      </c>
      <c r="D101" s="11">
        <v>140.75071181104789</v>
      </c>
    </row>
    <row r="102" spans="1:4" x14ac:dyDescent="0.25">
      <c r="A102" s="7">
        <v>93</v>
      </c>
      <c r="B102" s="13" t="s">
        <v>11</v>
      </c>
      <c r="C102" s="10">
        <v>9.4884870525275637</v>
      </c>
      <c r="D102" s="10">
        <v>160.88256946802017</v>
      </c>
    </row>
    <row r="103" spans="1:4" x14ac:dyDescent="0.25">
      <c r="A103" s="8">
        <v>94</v>
      </c>
      <c r="B103" s="14" t="s">
        <v>10</v>
      </c>
      <c r="C103" s="11">
        <v>9.2865883880362965</v>
      </c>
      <c r="D103" s="11">
        <v>156.57467243269627</v>
      </c>
    </row>
    <row r="104" spans="1:4" x14ac:dyDescent="0.25">
      <c r="A104" s="7">
        <v>95</v>
      </c>
      <c r="B104" s="13" t="s">
        <v>10</v>
      </c>
      <c r="C104" s="10">
        <v>8.5167760957161907</v>
      </c>
      <c r="D104" s="10">
        <v>140.57102134566063</v>
      </c>
    </row>
    <row r="105" spans="1:4" x14ac:dyDescent="0.25">
      <c r="A105" s="8">
        <v>96</v>
      </c>
      <c r="B105" s="14" t="s">
        <v>10</v>
      </c>
      <c r="C105" s="11">
        <v>10.157526260131776</v>
      </c>
      <c r="D105" s="11">
        <v>173.14662744834374</v>
      </c>
    </row>
    <row r="106" spans="1:4" x14ac:dyDescent="0.25">
      <c r="A106" s="7">
        <v>97</v>
      </c>
      <c r="B106" s="13" t="s">
        <v>12</v>
      </c>
      <c r="C106" s="10">
        <v>9.1839061871409484</v>
      </c>
      <c r="D106" s="10">
        <v>155.82416415723588</v>
      </c>
    </row>
    <row r="107" spans="1:4" x14ac:dyDescent="0.25">
      <c r="A107" s="8">
        <v>98</v>
      </c>
      <c r="B107" s="14" t="s">
        <v>10</v>
      </c>
      <c r="C107" s="11">
        <v>8.6046155931847448</v>
      </c>
      <c r="D107" s="11">
        <v>158.10938818408641</v>
      </c>
    </row>
    <row r="108" spans="1:4" x14ac:dyDescent="0.25">
      <c r="A108" s="7">
        <v>99</v>
      </c>
      <c r="B108" s="13" t="s">
        <v>10</v>
      </c>
      <c r="C108" s="10">
        <v>9.3981725647411576</v>
      </c>
      <c r="D108" s="10">
        <v>156.51804161572761</v>
      </c>
    </row>
    <row r="109" spans="1:4" x14ac:dyDescent="0.25">
      <c r="A109" s="8">
        <v>100</v>
      </c>
      <c r="B109" s="14" t="s">
        <v>12</v>
      </c>
      <c r="C109" s="11">
        <v>7.408608284989497</v>
      </c>
      <c r="D109" s="11">
        <v>147.1366159461279</v>
      </c>
    </row>
  </sheetData>
  <sortState xmlns:xlrd2="http://schemas.microsoft.com/office/spreadsheetml/2017/richdata2" ref="A10:D129">
    <sortCondition ref="A10:A129"/>
  </sortState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19B0F-DE31-48D7-8A31-52C257CCF8CF}">
  <dimension ref="A2:G109"/>
  <sheetViews>
    <sheetView zoomScaleNormal="100" workbookViewId="0">
      <selection activeCell="O19" sqref="O19"/>
    </sheetView>
  </sheetViews>
  <sheetFormatPr baseColWidth="10" defaultRowHeight="15" x14ac:dyDescent="0.25"/>
  <cols>
    <col min="1" max="1" width="8.28515625" style="3" customWidth="1"/>
    <col min="2" max="2" width="21.42578125" customWidth="1"/>
    <col min="3" max="3" width="19.140625" style="1" customWidth="1"/>
    <col min="4" max="4" width="17.42578125" style="2" customWidth="1"/>
    <col min="6" max="6" width="39.28515625" customWidth="1"/>
    <col min="7" max="7" width="11.42578125" customWidth="1"/>
  </cols>
  <sheetData>
    <row r="2" spans="1:7" x14ac:dyDescent="0.25">
      <c r="B2" s="12" t="s">
        <v>1</v>
      </c>
      <c r="C2" s="4">
        <f>COUNT(C10:C109)</f>
        <v>100</v>
      </c>
      <c r="D2" s="4">
        <f>COUNT(D10:D109)</f>
        <v>100</v>
      </c>
      <c r="F2" s="12" t="s">
        <v>8</v>
      </c>
      <c r="G2" s="4">
        <v>123456</v>
      </c>
    </row>
    <row r="3" spans="1:7" x14ac:dyDescent="0.25">
      <c r="B3" s="12" t="s">
        <v>2</v>
      </c>
      <c r="C3" s="16">
        <f>AVERAGE(C10:C109)</f>
        <v>8.6240086712081592</v>
      </c>
      <c r="D3" s="16">
        <f>AVERAGE(D10:D109)</f>
        <v>152.44089637987122</v>
      </c>
      <c r="F3" s="15"/>
    </row>
    <row r="4" spans="1:7" x14ac:dyDescent="0.25">
      <c r="B4" s="12" t="s">
        <v>3</v>
      </c>
      <c r="C4" s="16">
        <f>MEDIAN((C10:C109))</f>
        <v>8.6364483466076969</v>
      </c>
      <c r="D4" s="16">
        <f>MEDIAN((D10:D109))</f>
        <v>152.83016962776003</v>
      </c>
      <c r="F4" s="12" t="s">
        <v>15</v>
      </c>
      <c r="G4" s="5">
        <f>CORREL(C10:C109,D10:D109)</f>
        <v>0.5958988219955571</v>
      </c>
    </row>
    <row r="5" spans="1:7" x14ac:dyDescent="0.25">
      <c r="B5" s="12" t="s">
        <v>4</v>
      </c>
      <c r="C5" s="17">
        <f>_xlfn.VAR.S(C10:C109)</f>
        <v>0.52848286507825248</v>
      </c>
      <c r="D5" s="17">
        <f>_xlfn.VAR.S(D10:D109)</f>
        <v>83.663099474036571</v>
      </c>
    </row>
    <row r="6" spans="1:7" x14ac:dyDescent="0.25">
      <c r="B6" s="12" t="s">
        <v>5</v>
      </c>
      <c r="C6" s="17">
        <f>_xlfn.STDEV.S(C10:C109)</f>
        <v>0.72696826965023209</v>
      </c>
      <c r="D6" s="17">
        <f>_xlfn.STDEV.S(D10:D109)</f>
        <v>9.1467534936739483</v>
      </c>
      <c r="F6" s="12" t="s">
        <v>19</v>
      </c>
      <c r="G6" s="5">
        <f>_xlfn.T.TEST(D44:D76,D77:D109,2,2)</f>
        <v>0.39042950741009319</v>
      </c>
    </row>
    <row r="7" spans="1:7" x14ac:dyDescent="0.25">
      <c r="B7" s="12" t="s">
        <v>6</v>
      </c>
      <c r="C7" s="17">
        <f>C6/SQRT(C2)</f>
        <v>7.2696826965023206E-2</v>
      </c>
      <c r="D7" s="17">
        <f>D6/SQRT(D2)</f>
        <v>0.91467534936739481</v>
      </c>
    </row>
    <row r="9" spans="1:7" x14ac:dyDescent="0.25">
      <c r="A9" s="6" t="s">
        <v>0</v>
      </c>
      <c r="B9" s="9" t="s">
        <v>9</v>
      </c>
      <c r="C9" s="9" t="s">
        <v>13</v>
      </c>
      <c r="D9" s="9" t="s">
        <v>14</v>
      </c>
    </row>
    <row r="10" spans="1:7" x14ac:dyDescent="0.25">
      <c r="A10" s="7">
        <v>3</v>
      </c>
      <c r="B10" s="13" t="s">
        <v>11</v>
      </c>
      <c r="C10" s="10">
        <v>9.7595625957072283</v>
      </c>
      <c r="D10" s="10">
        <v>155.51195039631153</v>
      </c>
    </row>
    <row r="11" spans="1:7" x14ac:dyDescent="0.25">
      <c r="A11" s="8">
        <v>8</v>
      </c>
      <c r="B11" s="14" t="s">
        <v>11</v>
      </c>
      <c r="C11" s="11">
        <v>9.2178217910775651</v>
      </c>
      <c r="D11" s="11">
        <v>149.25165141334156</v>
      </c>
    </row>
    <row r="12" spans="1:7" x14ac:dyDescent="0.25">
      <c r="A12" s="7">
        <v>15</v>
      </c>
      <c r="B12" s="13" t="s">
        <v>11</v>
      </c>
      <c r="C12" s="10">
        <v>8.6318090043913447</v>
      </c>
      <c r="D12" s="10">
        <v>144.76597650811252</v>
      </c>
    </row>
    <row r="13" spans="1:7" x14ac:dyDescent="0.25">
      <c r="A13" s="7">
        <v>17</v>
      </c>
      <c r="B13" s="13" t="s">
        <v>11</v>
      </c>
      <c r="C13" s="10">
        <v>8.6011368379062283</v>
      </c>
      <c r="D13" s="10">
        <v>146.40500889342587</v>
      </c>
      <c r="F13" s="1"/>
    </row>
    <row r="14" spans="1:7" x14ac:dyDescent="0.25">
      <c r="A14" s="7">
        <v>19</v>
      </c>
      <c r="B14" s="13" t="s">
        <v>11</v>
      </c>
      <c r="C14" s="10">
        <v>9.0532594484692002</v>
      </c>
      <c r="D14" s="10">
        <v>154.32072665798361</v>
      </c>
    </row>
    <row r="15" spans="1:7" x14ac:dyDescent="0.25">
      <c r="A15" s="7">
        <v>27</v>
      </c>
      <c r="B15" s="13" t="s">
        <v>11</v>
      </c>
      <c r="C15" s="10">
        <v>7.5877562690803062</v>
      </c>
      <c r="D15" s="10">
        <v>146.27371169960807</v>
      </c>
    </row>
    <row r="16" spans="1:7" x14ac:dyDescent="0.25">
      <c r="A16" s="7">
        <v>35</v>
      </c>
      <c r="B16" s="13" t="s">
        <v>11</v>
      </c>
      <c r="C16" s="10">
        <v>7.5313937090857372</v>
      </c>
      <c r="D16" s="10">
        <v>144.93721541385713</v>
      </c>
    </row>
    <row r="17" spans="1:4" x14ac:dyDescent="0.25">
      <c r="A17" s="8">
        <v>38</v>
      </c>
      <c r="B17" s="14" t="s">
        <v>11</v>
      </c>
      <c r="C17" s="11">
        <v>8.7933936346641683</v>
      </c>
      <c r="D17" s="11">
        <v>142.02608775059468</v>
      </c>
    </row>
    <row r="18" spans="1:4" x14ac:dyDescent="0.25">
      <c r="A18" s="7">
        <v>39</v>
      </c>
      <c r="B18" s="13" t="s">
        <v>11</v>
      </c>
      <c r="C18" s="10">
        <v>9.0377063281487953</v>
      </c>
      <c r="D18" s="10">
        <v>160.46233381206827</v>
      </c>
    </row>
    <row r="19" spans="1:4" x14ac:dyDescent="0.25">
      <c r="A19" s="8">
        <v>40</v>
      </c>
      <c r="B19" s="14" t="s">
        <v>11</v>
      </c>
      <c r="C19" s="11">
        <v>8.9948369028960098</v>
      </c>
      <c r="D19" s="11">
        <v>155.23089675240854</v>
      </c>
    </row>
    <row r="20" spans="1:4" x14ac:dyDescent="0.25">
      <c r="A20" s="7">
        <v>41</v>
      </c>
      <c r="B20" s="13" t="s">
        <v>11</v>
      </c>
      <c r="C20" s="10">
        <v>7.7973437796900988</v>
      </c>
      <c r="D20" s="10">
        <v>155.77017676788682</v>
      </c>
    </row>
    <row r="21" spans="1:4" x14ac:dyDescent="0.25">
      <c r="A21" s="8">
        <v>42</v>
      </c>
      <c r="B21" s="14" t="s">
        <v>11</v>
      </c>
      <c r="C21" s="11">
        <v>8.656390754191019</v>
      </c>
      <c r="D21" s="11">
        <v>159.39180936953986</v>
      </c>
    </row>
    <row r="22" spans="1:4" x14ac:dyDescent="0.25">
      <c r="A22" s="7">
        <v>45</v>
      </c>
      <c r="B22" s="13" t="s">
        <v>11</v>
      </c>
      <c r="C22" s="10">
        <v>7.5253705682599188</v>
      </c>
      <c r="D22" s="10">
        <v>147.33354466473182</v>
      </c>
    </row>
    <row r="23" spans="1:4" x14ac:dyDescent="0.25">
      <c r="A23" s="8">
        <v>46</v>
      </c>
      <c r="B23" s="14" t="s">
        <v>11</v>
      </c>
      <c r="C23" s="11">
        <v>8.9776833306335426</v>
      </c>
      <c r="D23" s="11">
        <v>144.95809560905525</v>
      </c>
    </row>
    <row r="24" spans="1:4" x14ac:dyDescent="0.25">
      <c r="A24" s="7">
        <v>49</v>
      </c>
      <c r="B24" s="13" t="s">
        <v>11</v>
      </c>
      <c r="C24" s="10">
        <v>9.1433671836873742</v>
      </c>
      <c r="D24" s="10">
        <v>149.90740651394327</v>
      </c>
    </row>
    <row r="25" spans="1:4" x14ac:dyDescent="0.25">
      <c r="A25" s="8">
        <v>50</v>
      </c>
      <c r="B25" s="14" t="s">
        <v>11</v>
      </c>
      <c r="C25" s="11">
        <v>7.7276030163142488</v>
      </c>
      <c r="D25" s="11">
        <v>153.83681797051744</v>
      </c>
    </row>
    <row r="26" spans="1:4" x14ac:dyDescent="0.25">
      <c r="A26" s="7">
        <v>51</v>
      </c>
      <c r="B26" s="13" t="s">
        <v>11</v>
      </c>
      <c r="C26" s="10">
        <v>8.9876880768486043</v>
      </c>
      <c r="D26" s="10">
        <v>141.14639350528563</v>
      </c>
    </row>
    <row r="27" spans="1:4" x14ac:dyDescent="0.25">
      <c r="A27" s="7">
        <v>59</v>
      </c>
      <c r="B27" s="13" t="s">
        <v>11</v>
      </c>
      <c r="C27" s="10">
        <v>7.2076329903816241</v>
      </c>
      <c r="D27" s="10">
        <v>138.00385127398675</v>
      </c>
    </row>
    <row r="28" spans="1:4" x14ac:dyDescent="0.25">
      <c r="A28" s="7">
        <v>61</v>
      </c>
      <c r="B28" s="13" t="s">
        <v>11</v>
      </c>
      <c r="C28" s="10">
        <v>8.200292459593804</v>
      </c>
      <c r="D28" s="10">
        <v>151.82278867282213</v>
      </c>
    </row>
    <row r="29" spans="1:4" x14ac:dyDescent="0.25">
      <c r="A29" s="8">
        <v>68</v>
      </c>
      <c r="B29" s="14" t="s">
        <v>11</v>
      </c>
      <c r="C29" s="11">
        <v>8.6797370805018836</v>
      </c>
      <c r="D29" s="11">
        <v>151.35071296330779</v>
      </c>
    </row>
    <row r="30" spans="1:4" x14ac:dyDescent="0.25">
      <c r="A30" s="8">
        <v>70</v>
      </c>
      <c r="B30" s="14" t="s">
        <v>11</v>
      </c>
      <c r="C30" s="11">
        <v>8.0563434907687359</v>
      </c>
      <c r="D30" s="11">
        <v>148.08986309454355</v>
      </c>
    </row>
    <row r="31" spans="1:4" x14ac:dyDescent="0.25">
      <c r="A31" s="8">
        <v>72</v>
      </c>
      <c r="B31" s="14" t="s">
        <v>11</v>
      </c>
      <c r="C31" s="11">
        <v>9.163269651643466</v>
      </c>
      <c r="D31" s="11">
        <v>154.29798283543283</v>
      </c>
    </row>
    <row r="32" spans="1:4" x14ac:dyDescent="0.25">
      <c r="A32" s="8">
        <v>74</v>
      </c>
      <c r="B32" s="14" t="s">
        <v>11</v>
      </c>
      <c r="C32" s="11">
        <v>9.6524018330540002</v>
      </c>
      <c r="D32" s="11">
        <v>162.71530182231328</v>
      </c>
    </row>
    <row r="33" spans="1:4" x14ac:dyDescent="0.25">
      <c r="A33" s="7">
        <v>75</v>
      </c>
      <c r="B33" s="13" t="s">
        <v>11</v>
      </c>
      <c r="C33" s="10">
        <v>8.1213852971919422</v>
      </c>
      <c r="D33" s="10">
        <v>149.85699983566434</v>
      </c>
    </row>
    <row r="34" spans="1:4" x14ac:dyDescent="0.25">
      <c r="A34" s="8">
        <v>82</v>
      </c>
      <c r="B34" s="14" t="s">
        <v>11</v>
      </c>
      <c r="C34" s="11">
        <v>8.5114856624493118</v>
      </c>
      <c r="D34" s="11">
        <v>152.77678817451542</v>
      </c>
    </row>
    <row r="35" spans="1:4" x14ac:dyDescent="0.25">
      <c r="A35" s="7">
        <v>83</v>
      </c>
      <c r="B35" s="13" t="s">
        <v>11</v>
      </c>
      <c r="C35" s="10">
        <v>8.5409757104749886</v>
      </c>
      <c r="D35" s="10">
        <v>155.81359934883315</v>
      </c>
    </row>
    <row r="36" spans="1:4" x14ac:dyDescent="0.25">
      <c r="A36" s="8">
        <v>84</v>
      </c>
      <c r="B36" s="14" t="s">
        <v>11</v>
      </c>
      <c r="C36" s="11">
        <v>8.7830900169865753</v>
      </c>
      <c r="D36" s="11">
        <v>149.2172961660558</v>
      </c>
    </row>
    <row r="37" spans="1:4" x14ac:dyDescent="0.25">
      <c r="A37" s="7">
        <v>85</v>
      </c>
      <c r="B37" s="13" t="s">
        <v>11</v>
      </c>
      <c r="C37" s="10">
        <v>8.4307565823208463</v>
      </c>
      <c r="D37" s="10">
        <v>155.52650496427592</v>
      </c>
    </row>
    <row r="38" spans="1:4" x14ac:dyDescent="0.25">
      <c r="A38" s="7">
        <v>87</v>
      </c>
      <c r="B38" s="13" t="s">
        <v>11</v>
      </c>
      <c r="C38" s="10">
        <v>8.6629987437666021</v>
      </c>
      <c r="D38" s="10">
        <v>145.09519724065203</v>
      </c>
    </row>
    <row r="39" spans="1:4" x14ac:dyDescent="0.25">
      <c r="A39" s="8">
        <v>88</v>
      </c>
      <c r="B39" s="14" t="s">
        <v>11</v>
      </c>
      <c r="C39" s="11">
        <v>7.5474286380882205</v>
      </c>
      <c r="D39" s="11">
        <v>143.27190043850942</v>
      </c>
    </row>
    <row r="40" spans="1:4" x14ac:dyDescent="0.25">
      <c r="A40" s="7">
        <v>89</v>
      </c>
      <c r="B40" s="13" t="s">
        <v>11</v>
      </c>
      <c r="C40" s="10">
        <v>8.3255678463357103</v>
      </c>
      <c r="D40" s="10">
        <v>148.0425148443812</v>
      </c>
    </row>
    <row r="41" spans="1:4" x14ac:dyDescent="0.25">
      <c r="A41" s="8">
        <v>90</v>
      </c>
      <c r="B41" s="14" t="s">
        <v>11</v>
      </c>
      <c r="C41" s="11">
        <v>8.2168134794522949</v>
      </c>
      <c r="D41" s="11">
        <v>152.88355108100461</v>
      </c>
    </row>
    <row r="42" spans="1:4" x14ac:dyDescent="0.25">
      <c r="A42" s="8">
        <v>92</v>
      </c>
      <c r="B42" s="14" t="s">
        <v>11</v>
      </c>
      <c r="C42" s="11">
        <v>8.4932882266116216</v>
      </c>
      <c r="D42" s="11">
        <v>140.75071181104789</v>
      </c>
    </row>
    <row r="43" spans="1:4" x14ac:dyDescent="0.25">
      <c r="A43" s="7">
        <v>93</v>
      </c>
      <c r="B43" s="13" t="s">
        <v>11</v>
      </c>
      <c r="C43" s="10">
        <v>9.4884870525275637</v>
      </c>
      <c r="D43" s="10">
        <v>160.88256946802017</v>
      </c>
    </row>
    <row r="44" spans="1:4" x14ac:dyDescent="0.25">
      <c r="A44" s="8">
        <v>6</v>
      </c>
      <c r="B44" s="14" t="s">
        <v>12</v>
      </c>
      <c r="C44" s="11">
        <v>9.5908919689157166</v>
      </c>
      <c r="D44" s="11">
        <v>157.32488907901498</v>
      </c>
    </row>
    <row r="45" spans="1:4" x14ac:dyDescent="0.25">
      <c r="A45" s="7">
        <v>7</v>
      </c>
      <c r="B45" s="13" t="s">
        <v>12</v>
      </c>
      <c r="C45" s="10">
        <v>10.353536390715705</v>
      </c>
      <c r="D45" s="10">
        <v>167.95218302604638</v>
      </c>
    </row>
    <row r="46" spans="1:4" x14ac:dyDescent="0.25">
      <c r="A46" s="7">
        <v>9</v>
      </c>
      <c r="B46" s="13" t="s">
        <v>12</v>
      </c>
      <c r="C46" s="10">
        <v>8.8741945876206021</v>
      </c>
      <c r="D46" s="10">
        <v>153.36013064401169</v>
      </c>
    </row>
    <row r="47" spans="1:4" x14ac:dyDescent="0.25">
      <c r="A47" s="8">
        <v>10</v>
      </c>
      <c r="B47" s="14" t="s">
        <v>12</v>
      </c>
      <c r="C47" s="11">
        <v>8.9712061792123521</v>
      </c>
      <c r="D47" s="11">
        <v>149.76598419270508</v>
      </c>
    </row>
    <row r="48" spans="1:4" x14ac:dyDescent="0.25">
      <c r="A48" s="8">
        <v>12</v>
      </c>
      <c r="B48" s="14" t="s">
        <v>12</v>
      </c>
      <c r="C48" s="11">
        <v>8.033562095890197</v>
      </c>
      <c r="D48" s="11">
        <v>152.55298367076622</v>
      </c>
    </row>
    <row r="49" spans="1:4" x14ac:dyDescent="0.25">
      <c r="A49" s="7">
        <v>13</v>
      </c>
      <c r="B49" s="13" t="s">
        <v>12</v>
      </c>
      <c r="C49" s="10">
        <v>8.5234166282689952</v>
      </c>
      <c r="D49" s="10">
        <v>162.05955872857359</v>
      </c>
    </row>
    <row r="50" spans="1:4" x14ac:dyDescent="0.25">
      <c r="A50" s="8">
        <v>14</v>
      </c>
      <c r="B50" s="14" t="s">
        <v>12</v>
      </c>
      <c r="C50" s="11">
        <v>7.7718547919884067</v>
      </c>
      <c r="D50" s="11">
        <v>148.42789791790113</v>
      </c>
    </row>
    <row r="51" spans="1:4" x14ac:dyDescent="0.25">
      <c r="A51" s="8">
        <v>18</v>
      </c>
      <c r="B51" s="14" t="s">
        <v>12</v>
      </c>
      <c r="C51" s="11">
        <v>8.8725803116014195</v>
      </c>
      <c r="D51" s="11">
        <v>160.54700095744852</v>
      </c>
    </row>
    <row r="52" spans="1:4" x14ac:dyDescent="0.25">
      <c r="A52" s="8">
        <v>20</v>
      </c>
      <c r="B52" s="14" t="s">
        <v>12</v>
      </c>
      <c r="C52" s="11">
        <v>8.1189934863615658</v>
      </c>
      <c r="D52" s="11">
        <v>125.90346489490176</v>
      </c>
    </row>
    <row r="53" spans="1:4" x14ac:dyDescent="0.25">
      <c r="A53" s="7">
        <v>21</v>
      </c>
      <c r="B53" s="13" t="s">
        <v>12</v>
      </c>
      <c r="C53" s="10">
        <v>8.6481416589184263</v>
      </c>
      <c r="D53" s="10">
        <v>141.23436577691717</v>
      </c>
    </row>
    <row r="54" spans="1:4" x14ac:dyDescent="0.25">
      <c r="A54" s="7">
        <v>23</v>
      </c>
      <c r="B54" s="13" t="s">
        <v>12</v>
      </c>
      <c r="C54" s="10">
        <v>7.5879754876682455</v>
      </c>
      <c r="D54" s="10">
        <v>147.46138949691655</v>
      </c>
    </row>
    <row r="55" spans="1:4" x14ac:dyDescent="0.25">
      <c r="A55" s="8">
        <v>24</v>
      </c>
      <c r="B55" s="14" t="s">
        <v>12</v>
      </c>
      <c r="C55" s="11">
        <v>7.912694426691516</v>
      </c>
      <c r="D55" s="11">
        <v>147.38210642437329</v>
      </c>
    </row>
    <row r="56" spans="1:4" x14ac:dyDescent="0.25">
      <c r="A56" s="7">
        <v>25</v>
      </c>
      <c r="B56" s="13" t="s">
        <v>12</v>
      </c>
      <c r="C56" s="10">
        <v>9.458208563524062</v>
      </c>
      <c r="D56" s="10">
        <v>157.67822343876861</v>
      </c>
    </row>
    <row r="57" spans="1:4" x14ac:dyDescent="0.25">
      <c r="A57" s="8">
        <v>26</v>
      </c>
      <c r="B57" s="14" t="s">
        <v>12</v>
      </c>
      <c r="C57" s="11">
        <v>9.8052508155175193</v>
      </c>
      <c r="D57" s="11">
        <v>174.76069159672849</v>
      </c>
    </row>
    <row r="58" spans="1:4" x14ac:dyDescent="0.25">
      <c r="A58" s="8">
        <v>28</v>
      </c>
      <c r="B58" s="14" t="s">
        <v>12</v>
      </c>
      <c r="C58" s="11">
        <v>7.9721078098481106</v>
      </c>
      <c r="D58" s="11">
        <v>157.89399965098787</v>
      </c>
    </row>
    <row r="59" spans="1:4" x14ac:dyDescent="0.25">
      <c r="A59" s="7">
        <v>29</v>
      </c>
      <c r="B59" s="13" t="s">
        <v>12</v>
      </c>
      <c r="C59" s="10">
        <v>9.9402928869180815</v>
      </c>
      <c r="D59" s="10">
        <v>169.29762432090007</v>
      </c>
    </row>
    <row r="60" spans="1:4" x14ac:dyDescent="0.25">
      <c r="A60" s="8">
        <v>32</v>
      </c>
      <c r="B60" s="14" t="s">
        <v>12</v>
      </c>
      <c r="C60" s="11">
        <v>9.7416135648013213</v>
      </c>
      <c r="D60" s="11">
        <v>170.42933302928526</v>
      </c>
    </row>
    <row r="61" spans="1:4" x14ac:dyDescent="0.25">
      <c r="A61" s="8">
        <v>34</v>
      </c>
      <c r="B61" s="14" t="s">
        <v>12</v>
      </c>
      <c r="C61" s="11">
        <v>8.3428286795318982</v>
      </c>
      <c r="D61" s="11">
        <v>144.38888783089942</v>
      </c>
    </row>
    <row r="62" spans="1:4" x14ac:dyDescent="0.25">
      <c r="A62" s="8">
        <v>36</v>
      </c>
      <c r="B62" s="14" t="s">
        <v>12</v>
      </c>
      <c r="C62" s="11">
        <v>8.0619962983959859</v>
      </c>
      <c r="D62" s="11">
        <v>155.11525328321085</v>
      </c>
    </row>
    <row r="63" spans="1:4" x14ac:dyDescent="0.25">
      <c r="A63" s="8">
        <v>48</v>
      </c>
      <c r="B63" s="14" t="s">
        <v>12</v>
      </c>
      <c r="C63" s="11">
        <v>8.8711056435693187</v>
      </c>
      <c r="D63" s="11">
        <v>160.27580560258826</v>
      </c>
    </row>
    <row r="64" spans="1:4" x14ac:dyDescent="0.25">
      <c r="A64" s="7">
        <v>53</v>
      </c>
      <c r="B64" s="13" t="s">
        <v>12</v>
      </c>
      <c r="C64" s="10">
        <v>8.3732498957965369</v>
      </c>
      <c r="D64" s="10">
        <v>162.31181276278164</v>
      </c>
    </row>
    <row r="65" spans="1:4" x14ac:dyDescent="0.25">
      <c r="A65" s="7">
        <v>55</v>
      </c>
      <c r="B65" s="13" t="s">
        <v>12</v>
      </c>
      <c r="C65" s="10">
        <v>9.8561151067910586</v>
      </c>
      <c r="D65" s="10">
        <v>163.69663829978012</v>
      </c>
    </row>
    <row r="66" spans="1:4" x14ac:dyDescent="0.25">
      <c r="A66" s="7">
        <v>57</v>
      </c>
      <c r="B66" s="13" t="s">
        <v>12</v>
      </c>
      <c r="C66" s="10">
        <v>7.8975946696308021</v>
      </c>
      <c r="D66" s="10">
        <v>144.57030463763485</v>
      </c>
    </row>
    <row r="67" spans="1:4" x14ac:dyDescent="0.25">
      <c r="A67" s="8">
        <v>58</v>
      </c>
      <c r="B67" s="14" t="s">
        <v>12</v>
      </c>
      <c r="C67" s="11">
        <v>9.1330559046530428</v>
      </c>
      <c r="D67" s="11">
        <v>156.70983366454331</v>
      </c>
    </row>
    <row r="68" spans="1:4" x14ac:dyDescent="0.25">
      <c r="A68" s="7">
        <v>69</v>
      </c>
      <c r="B68" s="13" t="s">
        <v>12</v>
      </c>
      <c r="C68" s="10">
        <v>8.7241385172220625</v>
      </c>
      <c r="D68" s="10">
        <v>159.08747524989431</v>
      </c>
    </row>
    <row r="69" spans="1:4" x14ac:dyDescent="0.25">
      <c r="A69" s="8">
        <v>76</v>
      </c>
      <c r="B69" s="14" t="s">
        <v>12</v>
      </c>
      <c r="C69" s="11">
        <v>8.6410876888240473</v>
      </c>
      <c r="D69" s="11">
        <v>138.85198386197612</v>
      </c>
    </row>
    <row r="70" spans="1:4" x14ac:dyDescent="0.25">
      <c r="A70" s="7">
        <v>77</v>
      </c>
      <c r="B70" s="13" t="s">
        <v>12</v>
      </c>
      <c r="C70" s="10">
        <v>7.7841248962778646</v>
      </c>
      <c r="D70" s="10">
        <v>151.64849041716013</v>
      </c>
    </row>
    <row r="71" spans="1:4" x14ac:dyDescent="0.25">
      <c r="A71" s="7">
        <v>79</v>
      </c>
      <c r="B71" s="13" t="s">
        <v>12</v>
      </c>
      <c r="C71" s="10">
        <v>9.2268007240191103</v>
      </c>
      <c r="D71" s="10">
        <v>150.61262133482629</v>
      </c>
    </row>
    <row r="72" spans="1:4" x14ac:dyDescent="0.25">
      <c r="A72" s="8">
        <v>80</v>
      </c>
      <c r="B72" s="14" t="s">
        <v>12</v>
      </c>
      <c r="C72" s="11">
        <v>8.8360508175371102</v>
      </c>
      <c r="D72" s="11">
        <v>167.40615292492112</v>
      </c>
    </row>
    <row r="73" spans="1:4" x14ac:dyDescent="0.25">
      <c r="A73" s="7">
        <v>81</v>
      </c>
      <c r="B73" s="13" t="s">
        <v>12</v>
      </c>
      <c r="C73" s="10">
        <v>9.7167135864666978</v>
      </c>
      <c r="D73" s="10">
        <v>154.67760999320981</v>
      </c>
    </row>
    <row r="74" spans="1:4" x14ac:dyDescent="0.25">
      <c r="A74" s="8">
        <v>86</v>
      </c>
      <c r="B74" s="14" t="s">
        <v>12</v>
      </c>
      <c r="C74" s="11">
        <v>7.4595185629167871</v>
      </c>
      <c r="D74" s="11">
        <v>145.71485444904394</v>
      </c>
    </row>
    <row r="75" spans="1:4" x14ac:dyDescent="0.25">
      <c r="A75" s="7">
        <v>97</v>
      </c>
      <c r="B75" s="13" t="s">
        <v>12</v>
      </c>
      <c r="C75" s="10">
        <v>9.1839061871409484</v>
      </c>
      <c r="D75" s="10">
        <v>155.82416415723588</v>
      </c>
    </row>
    <row r="76" spans="1:4" x14ac:dyDescent="0.25">
      <c r="A76" s="8">
        <v>100</v>
      </c>
      <c r="B76" s="14" t="s">
        <v>12</v>
      </c>
      <c r="C76" s="11">
        <v>7.408608284989497</v>
      </c>
      <c r="D76" s="11">
        <v>147.1366159461279</v>
      </c>
    </row>
    <row r="77" spans="1:4" x14ac:dyDescent="0.25">
      <c r="A77" s="7">
        <v>1</v>
      </c>
      <c r="B77" s="13" t="s">
        <v>10</v>
      </c>
      <c r="C77" s="10">
        <v>8.8303745302272674</v>
      </c>
      <c r="D77" s="10">
        <v>173.50013611457501</v>
      </c>
    </row>
    <row r="78" spans="1:4" x14ac:dyDescent="0.25">
      <c r="A78" s="8">
        <v>2</v>
      </c>
      <c r="B78" s="14" t="s">
        <v>10</v>
      </c>
      <c r="C78" s="11">
        <v>6.7121433942218616</v>
      </c>
      <c r="D78" s="11">
        <v>132.12694477247547</v>
      </c>
    </row>
    <row r="79" spans="1:4" x14ac:dyDescent="0.25">
      <c r="A79" s="8">
        <v>4</v>
      </c>
      <c r="B79" s="14" t="s">
        <v>10</v>
      </c>
      <c r="C79" s="11">
        <v>7.4510824561764917</v>
      </c>
      <c r="D79" s="11">
        <v>147.56284870926814</v>
      </c>
    </row>
    <row r="80" spans="1:4" x14ac:dyDescent="0.25">
      <c r="A80" s="7">
        <v>5</v>
      </c>
      <c r="B80" s="13" t="s">
        <v>10</v>
      </c>
      <c r="C80" s="10">
        <v>8.5459171218949415</v>
      </c>
      <c r="D80" s="10">
        <v>156.25247969343388</v>
      </c>
    </row>
    <row r="81" spans="1:4" x14ac:dyDescent="0.25">
      <c r="A81" s="7">
        <v>11</v>
      </c>
      <c r="B81" s="13" t="s">
        <v>10</v>
      </c>
      <c r="C81" s="10">
        <v>8.3890797685881076</v>
      </c>
      <c r="D81" s="10">
        <v>147.75670677663047</v>
      </c>
    </row>
    <row r="82" spans="1:4" x14ac:dyDescent="0.25">
      <c r="A82" s="8">
        <v>16</v>
      </c>
      <c r="B82" s="14" t="s">
        <v>10</v>
      </c>
      <c r="C82" s="11">
        <v>8.3320082762421599</v>
      </c>
      <c r="D82" s="11">
        <v>142.26791023593401</v>
      </c>
    </row>
    <row r="83" spans="1:4" x14ac:dyDescent="0.25">
      <c r="A83" s="8">
        <v>22</v>
      </c>
      <c r="B83" s="14" t="s">
        <v>10</v>
      </c>
      <c r="C83" s="11">
        <v>9.1286443430931925</v>
      </c>
      <c r="D83" s="11">
        <v>156.21398943373109</v>
      </c>
    </row>
    <row r="84" spans="1:4" x14ac:dyDescent="0.25">
      <c r="A84" s="8">
        <v>30</v>
      </c>
      <c r="B84" s="14" t="s">
        <v>10</v>
      </c>
      <c r="C84" s="11">
        <v>8.1150144710051588</v>
      </c>
      <c r="D84" s="11">
        <v>156.32733579160509</v>
      </c>
    </row>
    <row r="85" spans="1:4" x14ac:dyDescent="0.25">
      <c r="A85" s="7">
        <v>31</v>
      </c>
      <c r="B85" s="13" t="s">
        <v>10</v>
      </c>
      <c r="C85" s="10">
        <v>9.3005413795661855</v>
      </c>
      <c r="D85" s="10">
        <v>156.47197256186908</v>
      </c>
    </row>
    <row r="86" spans="1:4" x14ac:dyDescent="0.25">
      <c r="A86" s="7">
        <v>33</v>
      </c>
      <c r="B86" s="13" t="s">
        <v>10</v>
      </c>
      <c r="C86" s="10">
        <v>8.4499583333884321</v>
      </c>
      <c r="D86" s="10">
        <v>130.01125036829711</v>
      </c>
    </row>
    <row r="87" spans="1:4" x14ac:dyDescent="0.25">
      <c r="A87" s="7">
        <v>37</v>
      </c>
      <c r="B87" s="13" t="s">
        <v>10</v>
      </c>
      <c r="C87" s="10">
        <v>8.403341775119884</v>
      </c>
      <c r="D87" s="10">
        <v>143.8687694179915</v>
      </c>
    </row>
    <row r="88" spans="1:4" x14ac:dyDescent="0.25">
      <c r="A88" s="7">
        <v>43</v>
      </c>
      <c r="B88" s="13" t="s">
        <v>10</v>
      </c>
      <c r="C88" s="10">
        <v>10.023007367507198</v>
      </c>
      <c r="D88" s="10">
        <v>162.01264403827244</v>
      </c>
    </row>
    <row r="89" spans="1:4" x14ac:dyDescent="0.25">
      <c r="A89" s="8">
        <v>44</v>
      </c>
      <c r="B89" s="14" t="s">
        <v>10</v>
      </c>
      <c r="C89" s="11">
        <v>8.5606825945395215</v>
      </c>
      <c r="D89" s="11">
        <v>156.12639076809734</v>
      </c>
    </row>
    <row r="90" spans="1:4" x14ac:dyDescent="0.25">
      <c r="A90" s="7">
        <v>47</v>
      </c>
      <c r="B90" s="13" t="s">
        <v>10</v>
      </c>
      <c r="C90" s="10">
        <v>7.5225971267172849</v>
      </c>
      <c r="D90" s="10">
        <v>141.90223290639415</v>
      </c>
    </row>
    <row r="91" spans="1:4" x14ac:dyDescent="0.25">
      <c r="A91" s="8">
        <v>52</v>
      </c>
      <c r="B91" s="14" t="s">
        <v>10</v>
      </c>
      <c r="C91" s="11">
        <v>8.9420198486927749</v>
      </c>
      <c r="D91" s="11">
        <v>153.9905101224158</v>
      </c>
    </row>
    <row r="92" spans="1:4" x14ac:dyDescent="0.25">
      <c r="A92" s="8">
        <v>54</v>
      </c>
      <c r="B92" s="14" t="s">
        <v>10</v>
      </c>
      <c r="C92" s="11">
        <v>8.5079097557703758</v>
      </c>
      <c r="D92" s="11">
        <v>149.4293798921679</v>
      </c>
    </row>
    <row r="93" spans="1:4" x14ac:dyDescent="0.25">
      <c r="A93" s="8">
        <v>56</v>
      </c>
      <c r="B93" s="14" t="s">
        <v>10</v>
      </c>
      <c r="C93" s="11">
        <v>9.542314267011605</v>
      </c>
      <c r="D93" s="11">
        <v>153.01747958315437</v>
      </c>
    </row>
    <row r="94" spans="1:4" x14ac:dyDescent="0.25">
      <c r="A94" s="8">
        <v>60</v>
      </c>
      <c r="B94" s="14" t="s">
        <v>10</v>
      </c>
      <c r="C94" s="11">
        <v>7.0001119104640779</v>
      </c>
      <c r="D94" s="11">
        <v>137.91940630413728</v>
      </c>
    </row>
    <row r="95" spans="1:4" x14ac:dyDescent="0.25">
      <c r="A95" s="8">
        <v>62</v>
      </c>
      <c r="B95" s="14" t="s">
        <v>10</v>
      </c>
      <c r="C95" s="11">
        <v>8.7307732924012296</v>
      </c>
      <c r="D95" s="11">
        <v>162.36503819525385</v>
      </c>
    </row>
    <row r="96" spans="1:4" x14ac:dyDescent="0.25">
      <c r="A96" s="7">
        <v>63</v>
      </c>
      <c r="B96" s="13" t="s">
        <v>10</v>
      </c>
      <c r="C96" s="10">
        <v>8.163751612439091</v>
      </c>
      <c r="D96" s="10">
        <v>152.47084728166757</v>
      </c>
    </row>
    <row r="97" spans="1:4" x14ac:dyDescent="0.25">
      <c r="A97" s="8">
        <v>64</v>
      </c>
      <c r="B97" s="14" t="s">
        <v>10</v>
      </c>
      <c r="C97" s="11">
        <v>8.5607466256936444</v>
      </c>
      <c r="D97" s="11">
        <v>150.5688625717641</v>
      </c>
    </row>
    <row r="98" spans="1:4" x14ac:dyDescent="0.25">
      <c r="A98" s="7">
        <v>65</v>
      </c>
      <c r="B98" s="13" t="s">
        <v>10</v>
      </c>
      <c r="C98" s="10">
        <v>8.7161076304096579</v>
      </c>
      <c r="D98" s="10">
        <v>161.22995476801904</v>
      </c>
    </row>
    <row r="99" spans="1:4" x14ac:dyDescent="0.25">
      <c r="A99" s="8">
        <v>66</v>
      </c>
      <c r="B99" s="14" t="s">
        <v>10</v>
      </c>
      <c r="C99" s="11">
        <v>8.4442295443100406</v>
      </c>
      <c r="D99" s="11">
        <v>167.56601459512913</v>
      </c>
    </row>
    <row r="100" spans="1:4" x14ac:dyDescent="0.25">
      <c r="A100" s="7">
        <v>67</v>
      </c>
      <c r="B100" s="13" t="s">
        <v>10</v>
      </c>
      <c r="C100" s="10">
        <v>8.7727090130391723</v>
      </c>
      <c r="D100" s="10">
        <v>141.66875478811033</v>
      </c>
    </row>
    <row r="101" spans="1:4" x14ac:dyDescent="0.25">
      <c r="A101" s="7">
        <v>71</v>
      </c>
      <c r="B101" s="13" t="s">
        <v>10</v>
      </c>
      <c r="C101" s="10">
        <v>8.923570987614367</v>
      </c>
      <c r="D101" s="10">
        <v>154.43237807554948</v>
      </c>
    </row>
    <row r="102" spans="1:4" x14ac:dyDescent="0.25">
      <c r="A102" s="7">
        <v>73</v>
      </c>
      <c r="B102" s="13" t="s">
        <v>10</v>
      </c>
      <c r="C102" s="10">
        <v>8.7058427882311733</v>
      </c>
      <c r="D102" s="10">
        <v>144.45837088044934</v>
      </c>
    </row>
    <row r="103" spans="1:4" x14ac:dyDescent="0.25">
      <c r="A103" s="8">
        <v>78</v>
      </c>
      <c r="B103" s="14" t="s">
        <v>10</v>
      </c>
      <c r="C103" s="11">
        <v>8.4860849755547338</v>
      </c>
      <c r="D103" s="11">
        <v>151.87076459028464</v>
      </c>
    </row>
    <row r="104" spans="1:4" x14ac:dyDescent="0.25">
      <c r="A104" s="7">
        <v>91</v>
      </c>
      <c r="B104" s="13" t="s">
        <v>10</v>
      </c>
      <c r="C104" s="10">
        <v>9.377127917661241</v>
      </c>
      <c r="D104" s="10">
        <v>161.79224472780697</v>
      </c>
    </row>
    <row r="105" spans="1:4" x14ac:dyDescent="0.25">
      <c r="A105" s="8">
        <v>94</v>
      </c>
      <c r="B105" s="14" t="s">
        <v>10</v>
      </c>
      <c r="C105" s="11">
        <v>9.2865883880362965</v>
      </c>
      <c r="D105" s="11">
        <v>156.57467243269627</v>
      </c>
    </row>
    <row r="106" spans="1:4" x14ac:dyDescent="0.25">
      <c r="A106" s="7">
        <v>95</v>
      </c>
      <c r="B106" s="13" t="s">
        <v>10</v>
      </c>
      <c r="C106" s="10">
        <v>8.5167760957161907</v>
      </c>
      <c r="D106" s="10">
        <v>140.57102134566063</v>
      </c>
    </row>
    <row r="107" spans="1:4" x14ac:dyDescent="0.25">
      <c r="A107" s="8">
        <v>96</v>
      </c>
      <c r="B107" s="14" t="s">
        <v>10</v>
      </c>
      <c r="C107" s="11">
        <v>10.157526260131776</v>
      </c>
      <c r="D107" s="11">
        <v>173.14662744834374</v>
      </c>
    </row>
    <row r="108" spans="1:4" x14ac:dyDescent="0.25">
      <c r="A108" s="8">
        <v>98</v>
      </c>
      <c r="B108" s="14" t="s">
        <v>10</v>
      </c>
      <c r="C108" s="11">
        <v>8.6046155931847448</v>
      </c>
      <c r="D108" s="11">
        <v>158.10938818408641</v>
      </c>
    </row>
    <row r="109" spans="1:4" x14ac:dyDescent="0.25">
      <c r="A109" s="7">
        <v>99</v>
      </c>
      <c r="B109" s="13" t="s">
        <v>10</v>
      </c>
      <c r="C109" s="10">
        <v>9.3981725647411576</v>
      </c>
      <c r="D109" s="10">
        <v>156.51804161572761</v>
      </c>
    </row>
  </sheetData>
  <autoFilter ref="A9:D109" xr:uid="{F3D19B0F-DE31-48D7-8A31-52C257CCF8CF}">
    <sortState xmlns:xlrd2="http://schemas.microsoft.com/office/spreadsheetml/2017/richdata2" ref="A10:D109">
      <sortCondition ref="B9:B109"/>
    </sortState>
  </autoFilter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BF3DE-02E1-4B7F-98B4-CF3EBE5AB2A2}">
  <dimension ref="A1:C5"/>
  <sheetViews>
    <sheetView workbookViewId="0">
      <selection activeCell="E10" sqref="E10"/>
    </sheetView>
  </sheetViews>
  <sheetFormatPr baseColWidth="10" defaultRowHeight="15" x14ac:dyDescent="0.25"/>
  <cols>
    <col min="1" max="1" width="18.85546875" bestFit="1" customWidth="1"/>
    <col min="2" max="2" width="25.42578125" bestFit="1" customWidth="1"/>
    <col min="3" max="3" width="22.140625" bestFit="1" customWidth="1"/>
  </cols>
  <sheetData>
    <row r="1" spans="1:3" x14ac:dyDescent="0.25">
      <c r="A1" s="18" t="s">
        <v>17</v>
      </c>
      <c r="B1" t="s">
        <v>16</v>
      </c>
      <c r="C1" t="s">
        <v>18</v>
      </c>
    </row>
    <row r="2" spans="1:3" x14ac:dyDescent="0.25">
      <c r="A2" s="19" t="s">
        <v>11</v>
      </c>
      <c r="B2" s="20">
        <v>150.35082169805995</v>
      </c>
      <c r="C2" s="20">
        <v>6.1884663814085723</v>
      </c>
    </row>
    <row r="3" spans="1:3" x14ac:dyDescent="0.25">
      <c r="A3" s="19" t="s">
        <v>12</v>
      </c>
      <c r="B3" s="20">
        <v>154.60788882612363</v>
      </c>
      <c r="C3" s="20">
        <v>10.184814562905734</v>
      </c>
    </row>
    <row r="4" spans="1:3" x14ac:dyDescent="0.25">
      <c r="A4" s="19" t="s">
        <v>10</v>
      </c>
      <c r="B4" s="20">
        <v>152.42731421184843</v>
      </c>
      <c r="C4" s="20">
        <v>10.301656921895903</v>
      </c>
    </row>
    <row r="5" spans="1:3" x14ac:dyDescent="0.25">
      <c r="A5" s="19" t="s">
        <v>7</v>
      </c>
      <c r="B5" s="20">
        <v>152.44089637987122</v>
      </c>
      <c r="C5" s="20">
        <v>9.146753493673021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Aufgabe</vt:lpstr>
      <vt:lpstr>Lösungen</vt:lpstr>
      <vt:lpstr>Pivottabelle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Blochinger</dc:creator>
  <cp:lastModifiedBy>Daniel Blochinger</cp:lastModifiedBy>
  <dcterms:created xsi:type="dcterms:W3CDTF">2023-08-18T17:51:43Z</dcterms:created>
  <dcterms:modified xsi:type="dcterms:W3CDTF">2025-03-26T14:05:21Z</dcterms:modified>
</cp:coreProperties>
</file>