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danie\Documents\DHBW\Statistik Grundlagen\Datensätze\Überarbeitet\"/>
    </mc:Choice>
  </mc:AlternateContent>
  <xr:revisionPtr revIDLastSave="0" documentId="13_ncr:1_{B329A2C5-9B3D-4E88-8512-7466088E609D}" xr6:coauthVersionLast="47" xr6:coauthVersionMax="47" xr10:uidLastSave="{00000000-0000-0000-0000-000000000000}"/>
  <bookViews>
    <workbookView xWindow="-120" yWindow="-120" windowWidth="29040" windowHeight="15840" xr2:uid="{4AD4FB09-0EF4-4014-8BA8-8A33A31237CF}"/>
  </bookViews>
  <sheets>
    <sheet name="Saatgut" sheetId="3" r:id="rId1"/>
    <sheet name="Lösung"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 i="4" l="1"/>
  <c r="F31" i="4" s="1"/>
  <c r="F13" i="4"/>
  <c r="G8" i="4"/>
  <c r="G9" i="4" s="1"/>
  <c r="F8" i="4"/>
  <c r="F9" i="4" s="1"/>
  <c r="G7" i="4"/>
  <c r="F7" i="4"/>
  <c r="G6" i="4"/>
  <c r="F6" i="4"/>
  <c r="G5" i="4"/>
  <c r="F5" i="4"/>
  <c r="F19" i="4"/>
  <c r="F18" i="4"/>
  <c r="F33" i="4" s="1"/>
  <c r="F20" i="4" l="1"/>
  <c r="F34" i="4" s="1"/>
  <c r="F35" i="4" s="1"/>
  <c r="F23" i="4"/>
  <c r="F25" i="4" l="1"/>
  <c r="F26" i="4" s="1"/>
</calcChain>
</file>

<file path=xl/sharedStrings.xml><?xml version="1.0" encoding="utf-8"?>
<sst xmlns="http://schemas.openxmlformats.org/spreadsheetml/2006/main" count="112" uniqueCount="27">
  <si>
    <t>Stichprobe</t>
  </si>
  <si>
    <t>Einstichproben T-Test</t>
  </si>
  <si>
    <t>Mittelwert</t>
  </si>
  <si>
    <t>Std.Err.</t>
  </si>
  <si>
    <t>Std.Abw.</t>
  </si>
  <si>
    <t>Zielwert</t>
  </si>
  <si>
    <t>Abweichung</t>
  </si>
  <si>
    <t>T-Wert</t>
  </si>
  <si>
    <t>P-Wert</t>
  </si>
  <si>
    <t>Konfidenz</t>
  </si>
  <si>
    <t>Zweistichproben T-Test</t>
  </si>
  <si>
    <t>Fläche</t>
  </si>
  <si>
    <t>Saatgut</t>
  </si>
  <si>
    <t>Normal</t>
  </si>
  <si>
    <t>Somanto</t>
  </si>
  <si>
    <t>Flächenertrag [dt/ha]</t>
  </si>
  <si>
    <t>Deskriptive Statistiken</t>
  </si>
  <si>
    <t>Median</t>
  </si>
  <si>
    <t>Varianz</t>
  </si>
  <si>
    <t>Stabw.</t>
  </si>
  <si>
    <t>Std.Err</t>
  </si>
  <si>
    <t>Inverse der T-Verteilung</t>
  </si>
  <si>
    <t>Abweichungen</t>
  </si>
  <si>
    <t>x Std. Err.</t>
  </si>
  <si>
    <t>Mittelwert Studie</t>
  </si>
  <si>
    <t>Std.Err. Studie</t>
  </si>
  <si>
    <t>Maximaler Claim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</si>
</sst>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000"/>
    <numFmt numFmtId="165" formatCode="0.000"/>
    <numFmt numFmtId="166" formatCode="0.0"/>
  </numFmts>
  <fonts count="4"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s>
  <fills count="5">
    <fill>
      <patternFill patternType="none"/>
    </fill>
    <fill>
      <patternFill patternType="gray125"/>
    </fill>
    <fill>
      <patternFill patternType="solid">
        <fgColor rgb="FFDF091B"/>
        <bgColor indexed="64"/>
      </patternFill>
    </fill>
    <fill>
      <patternFill patternType="solid">
        <fgColor rgb="FFF2F3F4"/>
        <bgColor indexed="64"/>
      </patternFill>
    </fill>
    <fill>
      <patternFill patternType="solid">
        <fgColor rgb="FFE5E7E8"/>
        <bgColor indexed="64"/>
      </patternFill>
    </fill>
  </fills>
  <borders count="2">
    <border>
      <left/>
      <right/>
      <top/>
      <bottom/>
      <diagonal/>
    </border>
    <border>
      <left/>
      <right/>
      <top style="thin">
        <color theme="1"/>
      </top>
      <bottom style="thin">
        <color theme="1"/>
      </bottom>
      <diagonal/>
    </border>
  </borders>
  <cellStyleXfs count="2">
    <xf numFmtId="0" fontId="0" fillId="0" borderId="0"/>
    <xf numFmtId="44" fontId="2" fillId="0" borderId="0" applyFont="0" applyFill="0" applyBorder="0" applyAlignment="0" applyProtection="0"/>
  </cellStyleXfs>
  <cellXfs count="15">
    <xf numFmtId="0" fontId="0" fillId="0" borderId="0" xfId="0"/>
    <xf numFmtId="164" fontId="0" fillId="0" borderId="0" xfId="0" applyNumberFormat="1"/>
    <xf numFmtId="165" fontId="0" fillId="0" borderId="0" xfId="0" applyNumberFormat="1"/>
    <xf numFmtId="2" fontId="0" fillId="0" borderId="0" xfId="0" applyNumberFormat="1"/>
    <xf numFmtId="0" fontId="1" fillId="0" borderId="0" xfId="0" applyFont="1"/>
    <xf numFmtId="1" fontId="0" fillId="0" borderId="0" xfId="0" applyNumberFormat="1"/>
    <xf numFmtId="166" fontId="0" fillId="0" borderId="0" xfId="0" applyNumberFormat="1"/>
    <xf numFmtId="0" fontId="0" fillId="0" borderId="0" xfId="0" applyAlignment="1">
      <alignment horizontal="center"/>
    </xf>
    <xf numFmtId="166" fontId="0" fillId="0" borderId="0" xfId="0" applyNumberFormat="1" applyAlignment="1">
      <alignment horizontal="center"/>
    </xf>
    <xf numFmtId="0" fontId="0" fillId="0" borderId="0" xfId="0" applyAlignment="1">
      <alignment horizontal="left"/>
    </xf>
    <xf numFmtId="0" fontId="3" fillId="2" borderId="1" xfId="0" applyFont="1" applyFill="1" applyBorder="1" applyAlignment="1">
      <alignment horizontal="center" vertical="center"/>
    </xf>
    <xf numFmtId="1" fontId="0" fillId="3" borderId="0" xfId="1" applyNumberFormat="1" applyFont="1" applyFill="1" applyAlignment="1">
      <alignment horizontal="center"/>
    </xf>
    <xf numFmtId="1" fontId="0" fillId="4" borderId="0" xfId="1" applyNumberFormat="1" applyFont="1" applyFill="1" applyAlignment="1">
      <alignment horizontal="center"/>
    </xf>
    <xf numFmtId="166" fontId="0" fillId="3" borderId="0" xfId="1" applyNumberFormat="1" applyFont="1" applyFill="1" applyAlignment="1">
      <alignment horizontal="center"/>
    </xf>
    <xf numFmtId="166" fontId="0" fillId="4" borderId="0" xfId="1" applyNumberFormat="1" applyFont="1" applyFill="1" applyAlignment="1">
      <alignment horizontal="center"/>
    </xf>
  </cellXfs>
  <cellStyles count="2">
    <cellStyle name="Standard" xfId="0" builtinId="0"/>
    <cellStyle name="Währung" xfId="1" builtinId="4"/>
  </cellStyles>
  <dxfs count="14">
    <dxf>
      <numFmt numFmtId="166" formatCode="0.0"/>
      <fill>
        <patternFill patternType="solid">
          <fgColor indexed="64"/>
          <bgColor rgb="FFF4FAA4"/>
        </patternFill>
      </fill>
      <alignment horizontal="center" vertical="center" textRotation="0" wrapText="0" indent="0" justifyLastLine="0" shrinkToFit="0" readingOrder="0"/>
      <border diagonalUp="0" diagonalDown="0" outline="0">
        <left/>
        <right/>
        <top style="thin">
          <color theme="0" tint="-0.14996795556505021"/>
        </top>
        <bottom style="thin">
          <color theme="0" tint="-0.14996795556505021"/>
        </bottom>
      </border>
    </dxf>
    <dxf>
      <fill>
        <patternFill patternType="solid">
          <fgColor indexed="64"/>
          <bgColor rgb="FFF4FAA4"/>
        </patternFill>
      </fill>
      <alignment horizontal="center" vertical="center" textRotation="0" wrapText="0" indent="0" justifyLastLine="0" shrinkToFit="0" readingOrder="0"/>
      <border diagonalUp="0" diagonalDown="0" outline="0">
        <left/>
        <right/>
        <top style="thin">
          <color theme="0" tint="-0.14996795556505021"/>
        </top>
        <bottom style="thin">
          <color theme="0" tint="-0.14996795556505021"/>
        </bottom>
      </border>
    </dxf>
    <dxf>
      <fill>
        <patternFill patternType="solid">
          <fgColor indexed="64"/>
          <bgColor rgb="FFF4FAA4"/>
        </patternFill>
      </fill>
      <alignment horizontal="center" vertical="center" textRotation="0" wrapText="0" indent="0" justifyLastLine="0" shrinkToFit="0" readingOrder="0"/>
      <border diagonalUp="0" diagonalDown="0">
        <left/>
        <right/>
        <top style="thin">
          <color theme="0" tint="-0.14996795556505021"/>
        </top>
        <bottom style="thin">
          <color theme="0" tint="-0.14996795556505021"/>
        </bottom>
        <vertical/>
        <horizontal/>
      </border>
    </dxf>
    <dxf>
      <border outline="0">
        <bottom style="thin">
          <color rgb="FF000000"/>
        </bottom>
      </border>
    </dxf>
    <dxf>
      <border outline="0">
        <top style="thin">
          <color rgb="FF000000"/>
        </top>
        <bottom style="thin">
          <color rgb="FFD9D9D9"/>
        </bottom>
      </border>
    </dxf>
    <dxf>
      <fill>
        <patternFill patternType="solid">
          <fgColor rgb="FF000000"/>
          <bgColor rgb="FFF4FAA4"/>
        </patternFill>
      </fill>
      <alignment horizontal="center" vertical="center" textRotation="0" wrapText="0" indent="0" justifyLastLine="0" shrinkToFit="0" readingOrder="0"/>
    </dxf>
    <dxf>
      <font>
        <b/>
        <i val="0"/>
        <strike val="0"/>
        <condense val="0"/>
        <extend val="0"/>
        <outline val="0"/>
        <shadow val="0"/>
        <u val="none"/>
        <vertAlign val="baseline"/>
        <sz val="11"/>
        <color theme="1"/>
        <name val="Calibri"/>
        <family val="2"/>
        <scheme val="minor"/>
      </font>
      <fill>
        <patternFill patternType="solid">
          <fgColor indexed="64"/>
          <bgColor rgb="FFE2F205"/>
        </patternFill>
      </fill>
      <alignment horizontal="center" vertical="bottom" textRotation="0" wrapText="0" indent="0" justifyLastLine="0" shrinkToFit="0" readingOrder="0"/>
    </dxf>
    <dxf>
      <numFmt numFmtId="166" formatCode="0.0"/>
      <fill>
        <patternFill patternType="solid">
          <fgColor indexed="64"/>
          <bgColor rgb="FFF4FAA4"/>
        </patternFill>
      </fill>
      <alignment horizontal="center" vertical="center" textRotation="0" wrapText="0" indent="0" justifyLastLine="0" shrinkToFit="0" readingOrder="0"/>
      <border diagonalUp="0" diagonalDown="0" outline="0">
        <left/>
        <right/>
        <top style="thin">
          <color theme="0" tint="-0.14996795556505021"/>
        </top>
        <bottom style="thin">
          <color theme="0" tint="-0.14996795556505021"/>
        </bottom>
      </border>
    </dxf>
    <dxf>
      <fill>
        <patternFill patternType="solid">
          <fgColor indexed="64"/>
          <bgColor rgb="FFF4FAA4"/>
        </patternFill>
      </fill>
      <alignment horizontal="center" vertical="center" textRotation="0" wrapText="0" indent="0" justifyLastLine="0" shrinkToFit="0" readingOrder="0"/>
      <border diagonalUp="0" diagonalDown="0" outline="0">
        <left/>
        <right/>
        <top style="thin">
          <color theme="0" tint="-0.14996795556505021"/>
        </top>
        <bottom style="thin">
          <color theme="0" tint="-0.14996795556505021"/>
        </bottom>
      </border>
    </dxf>
    <dxf>
      <fill>
        <patternFill patternType="solid">
          <fgColor indexed="64"/>
          <bgColor rgb="FFF4FAA4"/>
        </patternFill>
      </fill>
      <alignment horizontal="center" vertical="center" textRotation="0" wrapText="0" indent="0" justifyLastLine="0" shrinkToFit="0" readingOrder="0"/>
      <border diagonalUp="0" diagonalDown="0">
        <left/>
        <right/>
        <top style="thin">
          <color theme="0" tint="-0.14996795556505021"/>
        </top>
        <bottom style="thin">
          <color theme="0" tint="-0.14996795556505021"/>
        </bottom>
        <vertical/>
        <horizontal/>
      </border>
    </dxf>
    <dxf>
      <border outline="0">
        <top style="thin">
          <color rgb="FF000000"/>
        </top>
        <bottom style="thin">
          <color rgb="FFD9D9D9"/>
        </bottom>
      </border>
    </dxf>
    <dxf>
      <fill>
        <patternFill patternType="solid">
          <fgColor rgb="FF000000"/>
          <bgColor rgb="FFF4FAA4"/>
        </patternFill>
      </fill>
      <alignment horizontal="center" vertical="center" textRotation="0" wrapText="0" indent="0" justifyLastLine="0" shrinkToFit="0" readingOrder="0"/>
    </dxf>
    <dxf>
      <border outline="0">
        <bottom style="thin">
          <color rgb="FF000000"/>
        </bottom>
      </border>
    </dxf>
    <dxf>
      <font>
        <b/>
        <i val="0"/>
        <strike val="0"/>
        <condense val="0"/>
        <extend val="0"/>
        <outline val="0"/>
        <shadow val="0"/>
        <u val="none"/>
        <vertAlign val="baseline"/>
        <sz val="11"/>
        <color theme="1"/>
        <name val="Calibri"/>
        <family val="2"/>
        <scheme val="minor"/>
      </font>
      <fill>
        <patternFill patternType="solid">
          <fgColor indexed="64"/>
          <bgColor rgb="FFE2F205"/>
        </patternFill>
      </fill>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1</xdr:row>
      <xdr:rowOff>6569</xdr:rowOff>
    </xdr:from>
    <xdr:to>
      <xdr:col>10</xdr:col>
      <xdr:colOff>755431</xdr:colOff>
      <xdr:row>27</xdr:row>
      <xdr:rowOff>105103</xdr:rowOff>
    </xdr:to>
    <xdr:sp macro="" textlink="">
      <xdr:nvSpPr>
        <xdr:cNvPr id="2" name="Textfeld 1">
          <a:extLst>
            <a:ext uri="{FF2B5EF4-FFF2-40B4-BE49-F238E27FC236}">
              <a16:creationId xmlns:a16="http://schemas.microsoft.com/office/drawing/2014/main" id="{D3DE0C1A-3E51-4EEC-B9C1-28F4E8C8DE97}"/>
            </a:ext>
          </a:extLst>
        </xdr:cNvPr>
        <xdr:cNvSpPr txBox="1"/>
      </xdr:nvSpPr>
      <xdr:spPr>
        <a:xfrm>
          <a:off x="3803431" y="197069"/>
          <a:ext cx="5327431" cy="505153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r>
            <a:rPr lang="de-DE" sz="1200" b="0">
              <a:latin typeface="Myriad Pro" panose="020B0503030403020204" pitchFamily="34" charset="0"/>
            </a:rPr>
            <a:t>Der Saatguthersteller Somanto bewirbt seine</a:t>
          </a:r>
          <a:r>
            <a:rPr lang="de-DE" sz="1200" b="0" baseline="0">
              <a:latin typeface="Myriad Pro" panose="020B0503030403020204" pitchFamily="34" charset="0"/>
            </a:rPr>
            <a:t> neue Körnermais-Sorte mit 5% mehr Flächenertrag. Als Beleg für diese Behauptung hat er eine Studie durchgeführt, bei der je 20 vergleichbare Flächen mit normalem Körnermais und seiner neuen Sorte bewirtschaftet wurden.</a:t>
          </a: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a) Verwende deskriptive Statistik um zu zeigen, dass der Somanto Körnermais anscheinend wirklich einen höheren Flächenertrag bietet.</a:t>
          </a: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b) Verwende einen Zweistichproben t-Test um die Behauptung genauer zu untersuchen. Ist der von der Studie gemessene Unterschied wirklich signifikant?</a:t>
          </a: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Der Saatguthersteller ändert seinen Claim. Statt den 5% mehr an Flächenertrag bewirbt er die Sorte nun mit durchschnittlich 120dt/ha. Auf die Nachfrage, warum der Flächenertrag der Sorte in der Studie nur selten diesen Wert erreicht hat antwortet der Hersteller, dass seine Sorte bei dem Versuch Pech hatte und neue Studien die Behauptung sicher stützen werden.</a:t>
          </a: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c) Verwende einen einseitigen Einstichproben t-Test um den neuen Claim zu untersuchen!</a:t>
          </a: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d) Mit welchem Wert sollte der Saatguthersteller maximal werben um angesichts der Daten der Studie plausibel zu wirken?</a:t>
          </a:r>
          <a:endParaRPr lang="de-DE" sz="1200" b="0">
            <a:latin typeface="Myriad Pro" panose="020B0503030403020204" pitchFamily="34" charset="0"/>
          </a:endParaRPr>
        </a:p>
        <a:p>
          <a:pPr rtl="0"/>
          <a:endParaRPr lang="de-DE" sz="1200" b="0">
            <a:latin typeface="Myriad Pro" panose="020B0503030403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417635</xdr:colOff>
      <xdr:row>3</xdr:row>
      <xdr:rowOff>0</xdr:rowOff>
    </xdr:from>
    <xdr:to>
      <xdr:col>14</xdr:col>
      <xdr:colOff>411066</xdr:colOff>
      <xdr:row>8</xdr:row>
      <xdr:rowOff>190499</xdr:rowOff>
    </xdr:to>
    <xdr:sp macro="" textlink="">
      <xdr:nvSpPr>
        <xdr:cNvPr id="2" name="Textfeld 1">
          <a:extLst>
            <a:ext uri="{FF2B5EF4-FFF2-40B4-BE49-F238E27FC236}">
              <a16:creationId xmlns:a16="http://schemas.microsoft.com/office/drawing/2014/main" id="{74500DC5-A154-420C-AE47-7285DFE576A8}"/>
            </a:ext>
          </a:extLst>
        </xdr:cNvPr>
        <xdr:cNvSpPr txBox="1"/>
      </xdr:nvSpPr>
      <xdr:spPr>
        <a:xfrm>
          <a:off x="6916616" y="571500"/>
          <a:ext cx="5327431" cy="114299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r>
            <a:rPr lang="de-DE" sz="1200" b="0" baseline="0">
              <a:latin typeface="Myriad Pro" panose="020B0503030403020204" pitchFamily="34" charset="0"/>
            </a:rPr>
            <a:t>a) Verwende deskriptive Statistik um zu zeigen, dass der Somanto Körnermais anscheinend wirklich einen höheren Flächenertrag bietet.</a:t>
          </a: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Der Unterschied von 5.1 dt/ha entspricht tatsächlich ziemlich genau den 5%. Der deutlich kleinere Unterschied im Median ist aber verdächtig...</a:t>
          </a:r>
          <a:endParaRPr lang="de-DE" sz="1200" b="0">
            <a:latin typeface="Myriad Pro" panose="020B0503030403020204" pitchFamily="34" charset="0"/>
          </a:endParaRPr>
        </a:p>
        <a:p>
          <a:pPr rtl="0"/>
          <a:endParaRPr lang="de-DE" sz="1200" b="0">
            <a:latin typeface="Myriad Pro" panose="020B0503030403020204" pitchFamily="34" charset="0"/>
          </a:endParaRPr>
        </a:p>
      </xdr:txBody>
    </xdr:sp>
    <xdr:clientData/>
  </xdr:twoCellAnchor>
  <xdr:twoCellAnchor>
    <xdr:from>
      <xdr:col>7</xdr:col>
      <xdr:colOff>408843</xdr:colOff>
      <xdr:row>10</xdr:row>
      <xdr:rowOff>13189</xdr:rowOff>
    </xdr:from>
    <xdr:to>
      <xdr:col>14</xdr:col>
      <xdr:colOff>402274</xdr:colOff>
      <xdr:row>18</xdr:row>
      <xdr:rowOff>168518</xdr:rowOff>
    </xdr:to>
    <xdr:sp macro="" textlink="">
      <xdr:nvSpPr>
        <xdr:cNvPr id="3" name="Textfeld 2">
          <a:extLst>
            <a:ext uri="{FF2B5EF4-FFF2-40B4-BE49-F238E27FC236}">
              <a16:creationId xmlns:a16="http://schemas.microsoft.com/office/drawing/2014/main" id="{02D9CD83-1767-4443-8B7A-F8906EB5694F}"/>
            </a:ext>
          </a:extLst>
        </xdr:cNvPr>
        <xdr:cNvSpPr txBox="1"/>
      </xdr:nvSpPr>
      <xdr:spPr>
        <a:xfrm>
          <a:off x="6907824" y="1918189"/>
          <a:ext cx="5327431" cy="167932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r>
            <a:rPr lang="de-DE" sz="1200" b="0" baseline="0">
              <a:solidFill>
                <a:schemeClr val="dk1"/>
              </a:solidFill>
              <a:effectLst/>
              <a:latin typeface="Myriad Pro" panose="020B0503030403020204" pitchFamily="34" charset="0"/>
              <a:ea typeface="+mn-ea"/>
              <a:cs typeface="+mn-cs"/>
            </a:rPr>
            <a:t>b)  Wir stellen folgendes Hypothesenpaar auf:</a:t>
          </a:r>
          <a:endParaRPr lang="de-DE" sz="1200" b="0" baseline="0">
            <a:latin typeface="Myriad Pro" panose="020B0503030403020204" pitchFamily="34" charset="0"/>
          </a:endParaRP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H0 - Das Somanto Saatgut erzielt im Schnitt denselben Flächenertrag</a:t>
          </a:r>
        </a:p>
        <a:p>
          <a:pPr algn="l" rtl="0"/>
          <a:r>
            <a:rPr lang="de-DE" sz="1200" b="0" baseline="0">
              <a:latin typeface="Myriad Pro" panose="020B0503030403020204" pitchFamily="34" charset="0"/>
            </a:rPr>
            <a:t>H1 </a:t>
          </a:r>
          <a:r>
            <a:rPr lang="de-DE" sz="1200" b="0" baseline="0">
              <a:solidFill>
                <a:schemeClr val="dk1"/>
              </a:solidFill>
              <a:effectLst/>
              <a:latin typeface="Myriad Pro" panose="020B0503030403020204" pitchFamily="34" charset="0"/>
              <a:ea typeface="+mn-ea"/>
              <a:cs typeface="+mn-cs"/>
            </a:rPr>
            <a:t>- Das Somanto Saatgut erzielt im Schnitt einen höheren Flächenertrag</a:t>
          </a: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Gegeben der Nullhypothese, erhalten wir zu 12.2% einen Vorsprung von Somanto von 5.1 dt/ha oder mehr. Die Behauptung ist zwar nicht abwägig, aber wir können einen Zufall noch lange nicht ausschließen!</a:t>
          </a:r>
          <a:endParaRPr lang="de-DE" sz="1200" b="0">
            <a:latin typeface="Myriad Pro" panose="020B0503030403020204" pitchFamily="34" charset="0"/>
          </a:endParaRPr>
        </a:p>
      </xdr:txBody>
    </xdr:sp>
    <xdr:clientData/>
  </xdr:twoCellAnchor>
  <xdr:twoCellAnchor>
    <xdr:from>
      <xdr:col>7</xdr:col>
      <xdr:colOff>424962</xdr:colOff>
      <xdr:row>19</xdr:row>
      <xdr:rowOff>175846</xdr:rowOff>
    </xdr:from>
    <xdr:to>
      <xdr:col>14</xdr:col>
      <xdr:colOff>418393</xdr:colOff>
      <xdr:row>28</xdr:row>
      <xdr:rowOff>140675</xdr:rowOff>
    </xdr:to>
    <xdr:sp macro="" textlink="">
      <xdr:nvSpPr>
        <xdr:cNvPr id="4" name="Textfeld 3">
          <a:extLst>
            <a:ext uri="{FF2B5EF4-FFF2-40B4-BE49-F238E27FC236}">
              <a16:creationId xmlns:a16="http://schemas.microsoft.com/office/drawing/2014/main" id="{EFCBE838-67D6-4DEB-8632-66CE6EF0D661}"/>
            </a:ext>
          </a:extLst>
        </xdr:cNvPr>
        <xdr:cNvSpPr txBox="1"/>
      </xdr:nvSpPr>
      <xdr:spPr>
        <a:xfrm>
          <a:off x="6923943" y="3795346"/>
          <a:ext cx="5327431" cy="167932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r>
            <a:rPr lang="de-DE" sz="1200" b="0" baseline="0">
              <a:solidFill>
                <a:schemeClr val="dk1"/>
              </a:solidFill>
              <a:effectLst/>
              <a:latin typeface="Myriad Pro" panose="020B0503030403020204" pitchFamily="34" charset="0"/>
              <a:ea typeface="+mn-ea"/>
              <a:cs typeface="+mn-cs"/>
            </a:rPr>
            <a:t>c)  Wir stellen folgendes Hypothesenpaar auf:</a:t>
          </a:r>
          <a:endParaRPr lang="de-DE" sz="1200" b="0" baseline="0">
            <a:latin typeface="Myriad Pro" panose="020B0503030403020204" pitchFamily="34" charset="0"/>
          </a:endParaRP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H0 - Das Somanto Saatgut erzielt im Schnitt 120dt/ha</a:t>
          </a:r>
        </a:p>
        <a:p>
          <a:pPr algn="l" rtl="0"/>
          <a:r>
            <a:rPr lang="de-DE" sz="1200" b="0" baseline="0">
              <a:latin typeface="Myriad Pro" panose="020B0503030403020204" pitchFamily="34" charset="0"/>
            </a:rPr>
            <a:t>H1 </a:t>
          </a:r>
          <a:r>
            <a:rPr lang="de-DE" sz="1200" b="0" baseline="0">
              <a:solidFill>
                <a:schemeClr val="dk1"/>
              </a:solidFill>
              <a:effectLst/>
              <a:latin typeface="Myriad Pro" panose="020B0503030403020204" pitchFamily="34" charset="0"/>
              <a:ea typeface="+mn-ea"/>
              <a:cs typeface="+mn-cs"/>
            </a:rPr>
            <a:t>- Das Somanto Saatgut erzielt im Schnitt weniger als 120dt/ha</a:t>
          </a: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Gegeben der Nullhypothese, erhalten wir in der Studie zu 0.0223% einen durchschnittlichen Flächenertrag von 107 dt/ha oder schlechter. Es ist sehr unwahrscheinlich so viel Pech zu haben!</a:t>
          </a:r>
          <a:endParaRPr lang="de-DE" sz="1200" b="0">
            <a:latin typeface="Myriad Pro" panose="020B0503030403020204" pitchFamily="34" charset="0"/>
          </a:endParaRPr>
        </a:p>
      </xdr:txBody>
    </xdr:sp>
    <xdr:clientData/>
  </xdr:twoCellAnchor>
  <xdr:twoCellAnchor>
    <xdr:from>
      <xdr:col>7</xdr:col>
      <xdr:colOff>439615</xdr:colOff>
      <xdr:row>30</xdr:row>
      <xdr:rowOff>0</xdr:rowOff>
    </xdr:from>
    <xdr:to>
      <xdr:col>14</xdr:col>
      <xdr:colOff>433046</xdr:colOff>
      <xdr:row>38</xdr:row>
      <xdr:rowOff>155329</xdr:rowOff>
    </xdr:to>
    <xdr:sp macro="" textlink="">
      <xdr:nvSpPr>
        <xdr:cNvPr id="5" name="Textfeld 4">
          <a:extLst>
            <a:ext uri="{FF2B5EF4-FFF2-40B4-BE49-F238E27FC236}">
              <a16:creationId xmlns:a16="http://schemas.microsoft.com/office/drawing/2014/main" id="{E55BD7B7-0C2C-4A67-AB3C-41D90FC4BBE7}"/>
            </a:ext>
          </a:extLst>
        </xdr:cNvPr>
        <xdr:cNvSpPr txBox="1"/>
      </xdr:nvSpPr>
      <xdr:spPr>
        <a:xfrm>
          <a:off x="7246327" y="5715000"/>
          <a:ext cx="5327431" cy="167932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rtl="0"/>
          <a:r>
            <a:rPr lang="de-DE" sz="1200" b="0" baseline="0">
              <a:solidFill>
                <a:schemeClr val="dk1"/>
              </a:solidFill>
              <a:effectLst/>
              <a:latin typeface="Myriad Pro" panose="020B0503030403020204" pitchFamily="34" charset="0"/>
              <a:ea typeface="+mn-ea"/>
              <a:cs typeface="+mn-cs"/>
            </a:rPr>
            <a:t>d)  Wir stellen folgendes Hypothesenpaar auf:</a:t>
          </a:r>
          <a:endParaRPr lang="de-DE" sz="1200" b="0" baseline="0">
            <a:latin typeface="Myriad Pro" panose="020B0503030403020204" pitchFamily="34" charset="0"/>
          </a:endParaRP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H0 - Das Somanto Saatgut erzielt im Schnitt x dt/ha</a:t>
          </a:r>
        </a:p>
        <a:p>
          <a:pPr algn="l" rtl="0"/>
          <a:r>
            <a:rPr lang="de-DE" sz="1200" b="0" baseline="0">
              <a:latin typeface="Myriad Pro" panose="020B0503030403020204" pitchFamily="34" charset="0"/>
            </a:rPr>
            <a:t>H1 </a:t>
          </a:r>
          <a:r>
            <a:rPr lang="de-DE" sz="1200" b="0" baseline="0">
              <a:solidFill>
                <a:schemeClr val="dk1"/>
              </a:solidFill>
              <a:effectLst/>
              <a:latin typeface="Myriad Pro" panose="020B0503030403020204" pitchFamily="34" charset="0"/>
              <a:ea typeface="+mn-ea"/>
              <a:cs typeface="+mn-cs"/>
            </a:rPr>
            <a:t>- Das Somanto Saatgut erzielt im Schnitt weniger als x dt/ha</a:t>
          </a:r>
        </a:p>
        <a:p>
          <a:pPr algn="l" rtl="0"/>
          <a:endParaRPr lang="de-DE" sz="1200" b="0" baseline="0">
            <a:latin typeface="Myriad Pro" panose="020B0503030403020204" pitchFamily="34" charset="0"/>
          </a:endParaRPr>
        </a:p>
        <a:p>
          <a:pPr algn="l" rtl="0"/>
          <a:r>
            <a:rPr lang="de-DE" sz="1200" b="0" baseline="0">
              <a:latin typeface="Myriad Pro" panose="020B0503030403020204" pitchFamily="34" charset="0"/>
            </a:rPr>
            <a:t>Über die Inverse der T-Verteilung =T.INV erhalten wir 112 dt/ha als maximalen Wert bei dem die Aussage "Wir hatten in der Studie Pech" noch einigermaßen plausibel ist.</a:t>
          </a:r>
          <a:endParaRPr lang="de-DE" sz="1200" b="0">
            <a:latin typeface="Myriad Pro" panose="020B0503030403020204" pitchFamily="34" charset="0"/>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B80BDB4-1B81-47CF-8348-6C2B9476AAFF}" name="Daten34" displayName="Daten34" ref="A1:C41" totalsRowShown="0" headerRowDxfId="13" dataDxfId="11" headerRowBorderDxfId="12" tableBorderDxfId="10">
  <autoFilter ref="A1:C41" xr:uid="{F941928A-F334-4020-AD32-8389A4D9A01C}"/>
  <tableColumns count="3">
    <tableColumn id="1" xr3:uid="{DAA62417-3046-4EAA-B303-AC8F1240EB7E}" name="Fläche" dataDxfId="9"/>
    <tableColumn id="3" xr3:uid="{6C3A2AA0-3BC9-420E-A1B3-8D1566547A5A}" name="Saatgut" dataDxfId="8"/>
    <tableColumn id="2" xr3:uid="{F51682A1-63E5-4248-AA7C-0A7A96265813}" name="Flächenertrag [dt/ha]" dataDxfId="7"/>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F76C194-7C9D-4D9C-993F-4276B05ABF62}" name="Daten342" displayName="Daten342" ref="A1:C41" totalsRowShown="0" headerRowDxfId="6" dataDxfId="5" headerRowBorderDxfId="3" tableBorderDxfId="4">
  <autoFilter ref="A1:C41" xr:uid="{9F76C194-7C9D-4D9C-993F-4276B05ABF62}"/>
  <tableColumns count="3">
    <tableColumn id="1" xr3:uid="{AC37DC81-C8D2-46FE-BD7A-56DE16068992}" name="Fläche" dataDxfId="2"/>
    <tableColumn id="3" xr3:uid="{36D21430-3D0A-4344-A88F-595F9C261666}" name="Saatgut" dataDxfId="1"/>
    <tableColumn id="2" xr3:uid="{69F85AAE-9B8E-46A8-986D-034671AD4EFC}" name="Flächenertrag [dt/ha]" dataDxfId="0"/>
  </tableColumns>
  <tableStyleInfo name="TableStyleLight1" showFirstColumn="0" showLastColumn="0" showRowStripes="1" showColumnStripes="0"/>
</table>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1E031-E0C9-4094-B094-5430E29B9A94}">
  <dimension ref="A1:F41"/>
  <sheetViews>
    <sheetView tabSelected="1" zoomScale="115" zoomScaleNormal="115" workbookViewId="0"/>
  </sheetViews>
  <sheetFormatPr baseColWidth="10" defaultRowHeight="15" x14ac:dyDescent="0.25"/>
  <cols>
    <col min="3" max="3" width="22.7109375" customWidth="1"/>
  </cols>
  <sheetData>
    <row r="1" spans="1:6" x14ac:dyDescent="0.25">
      <c r="A1" s="10" t="s">
        <v>11</v>
      </c>
      <c r="B1" s="10" t="s">
        <v>12</v>
      </c>
      <c r="C1" s="10" t="s">
        <v>15</v>
      </c>
      <c r="E1" s="4"/>
    </row>
    <row r="2" spans="1:6" x14ac:dyDescent="0.25">
      <c r="A2" s="11">
        <v>1</v>
      </c>
      <c r="B2" s="11" t="s">
        <v>13</v>
      </c>
      <c r="C2" s="13">
        <v>92.113859716048566</v>
      </c>
    </row>
    <row r="3" spans="1:6" x14ac:dyDescent="0.25">
      <c r="A3" s="12">
        <v>2</v>
      </c>
      <c r="B3" s="12" t="s">
        <v>13</v>
      </c>
      <c r="C3" s="14">
        <v>93.80911776148875</v>
      </c>
      <c r="E3" s="6"/>
    </row>
    <row r="4" spans="1:6" x14ac:dyDescent="0.25">
      <c r="A4" s="11">
        <v>3</v>
      </c>
      <c r="B4" s="11" t="s">
        <v>13</v>
      </c>
      <c r="C4" s="13">
        <v>115.89408994357166</v>
      </c>
      <c r="E4" s="6"/>
    </row>
    <row r="5" spans="1:6" x14ac:dyDescent="0.25">
      <c r="A5" s="12">
        <v>4</v>
      </c>
      <c r="B5" s="12" t="s">
        <v>13</v>
      </c>
      <c r="C5" s="14">
        <v>114.17831351342241</v>
      </c>
      <c r="F5" s="3"/>
    </row>
    <row r="6" spans="1:6" x14ac:dyDescent="0.25">
      <c r="A6" s="11">
        <v>5</v>
      </c>
      <c r="B6" s="11" t="s">
        <v>13</v>
      </c>
      <c r="C6" s="13">
        <v>97.497980687749944</v>
      </c>
      <c r="F6" s="3"/>
    </row>
    <row r="7" spans="1:6" x14ac:dyDescent="0.25">
      <c r="A7" s="12">
        <v>6</v>
      </c>
      <c r="B7" s="12" t="s">
        <v>13</v>
      </c>
      <c r="C7" s="14">
        <v>119.62623331021254</v>
      </c>
    </row>
    <row r="8" spans="1:6" x14ac:dyDescent="0.25">
      <c r="A8" s="11">
        <v>7</v>
      </c>
      <c r="B8" s="11" t="s">
        <v>13</v>
      </c>
      <c r="C8" s="13">
        <v>114.29463307878331</v>
      </c>
    </row>
    <row r="9" spans="1:6" x14ac:dyDescent="0.25">
      <c r="A9" s="12">
        <v>8</v>
      </c>
      <c r="B9" s="12" t="s">
        <v>13</v>
      </c>
      <c r="C9" s="14">
        <v>92.870594251974097</v>
      </c>
    </row>
    <row r="10" spans="1:6" x14ac:dyDescent="0.25">
      <c r="A10" s="11">
        <v>9</v>
      </c>
      <c r="B10" s="11" t="s">
        <v>13</v>
      </c>
      <c r="C10" s="13">
        <v>101.75448116603167</v>
      </c>
    </row>
    <row r="11" spans="1:6" x14ac:dyDescent="0.25">
      <c r="A11" s="12">
        <v>10</v>
      </c>
      <c r="B11" s="12" t="s">
        <v>13</v>
      </c>
      <c r="C11" s="14">
        <v>118.33819571914545</v>
      </c>
      <c r="F11" s="3"/>
    </row>
    <row r="12" spans="1:6" x14ac:dyDescent="0.25">
      <c r="A12" s="11">
        <v>11</v>
      </c>
      <c r="B12" s="11" t="s">
        <v>13</v>
      </c>
      <c r="C12" s="13">
        <v>113.18506561681673</v>
      </c>
      <c r="F12" s="1"/>
    </row>
    <row r="13" spans="1:6" x14ac:dyDescent="0.25">
      <c r="A13" s="12">
        <v>12</v>
      </c>
      <c r="B13" s="12" t="s">
        <v>13</v>
      </c>
      <c r="C13" s="14">
        <v>90.557912720371377</v>
      </c>
    </row>
    <row r="14" spans="1:6" x14ac:dyDescent="0.25">
      <c r="A14" s="11">
        <v>13</v>
      </c>
      <c r="B14" s="11" t="s">
        <v>13</v>
      </c>
      <c r="C14" s="13">
        <v>80.178259305297075</v>
      </c>
    </row>
    <row r="15" spans="1:6" x14ac:dyDescent="0.25">
      <c r="A15" s="12">
        <v>14</v>
      </c>
      <c r="B15" s="12" t="s">
        <v>13</v>
      </c>
      <c r="C15" s="14">
        <v>108.8417718613923</v>
      </c>
    </row>
    <row r="16" spans="1:6" x14ac:dyDescent="0.25">
      <c r="A16" s="11">
        <v>15</v>
      </c>
      <c r="B16" s="11" t="s">
        <v>13</v>
      </c>
      <c r="C16" s="13">
        <v>102.39708737980121</v>
      </c>
    </row>
    <row r="17" spans="1:3" x14ac:dyDescent="0.25">
      <c r="A17" s="12">
        <v>16</v>
      </c>
      <c r="B17" s="12" t="s">
        <v>13</v>
      </c>
      <c r="C17" s="14">
        <v>117.58574038117274</v>
      </c>
    </row>
    <row r="18" spans="1:3" x14ac:dyDescent="0.25">
      <c r="A18" s="11">
        <v>17</v>
      </c>
      <c r="B18" s="11" t="s">
        <v>13</v>
      </c>
      <c r="C18" s="13">
        <v>80.036942855448132</v>
      </c>
    </row>
    <row r="19" spans="1:3" x14ac:dyDescent="0.25">
      <c r="A19" s="12">
        <v>18</v>
      </c>
      <c r="B19" s="12" t="s">
        <v>13</v>
      </c>
      <c r="C19" s="14">
        <v>88.534064902941708</v>
      </c>
    </row>
    <row r="20" spans="1:3" x14ac:dyDescent="0.25">
      <c r="A20" s="11">
        <v>19</v>
      </c>
      <c r="B20" s="11" t="s">
        <v>13</v>
      </c>
      <c r="C20" s="13">
        <v>116.98166285095976</v>
      </c>
    </row>
    <row r="21" spans="1:3" x14ac:dyDescent="0.25">
      <c r="A21" s="12">
        <v>20</v>
      </c>
      <c r="B21" s="12" t="s">
        <v>13</v>
      </c>
      <c r="C21" s="14">
        <v>80.387915921361653</v>
      </c>
    </row>
    <row r="22" spans="1:3" x14ac:dyDescent="0.25">
      <c r="A22" s="11">
        <v>21</v>
      </c>
      <c r="B22" s="11" t="s">
        <v>14</v>
      </c>
      <c r="C22" s="13">
        <v>109.15726981518844</v>
      </c>
    </row>
    <row r="23" spans="1:3" x14ac:dyDescent="0.25">
      <c r="A23" s="12">
        <v>22</v>
      </c>
      <c r="B23" s="12" t="s">
        <v>14</v>
      </c>
      <c r="C23" s="14">
        <v>90.823216266726917</v>
      </c>
    </row>
    <row r="24" spans="1:3" x14ac:dyDescent="0.25">
      <c r="A24" s="11">
        <v>23</v>
      </c>
      <c r="B24" s="11" t="s">
        <v>14</v>
      </c>
      <c r="C24" s="13">
        <v>105.11955142484814</v>
      </c>
    </row>
    <row r="25" spans="1:3" x14ac:dyDescent="0.25">
      <c r="A25" s="12">
        <v>24</v>
      </c>
      <c r="B25" s="12" t="s">
        <v>14</v>
      </c>
      <c r="C25" s="14">
        <v>98.187405849558132</v>
      </c>
    </row>
    <row r="26" spans="1:3" x14ac:dyDescent="0.25">
      <c r="A26" s="11">
        <v>25</v>
      </c>
      <c r="B26" s="11" t="s">
        <v>14</v>
      </c>
      <c r="C26" s="13">
        <v>93.057455485089719</v>
      </c>
    </row>
    <row r="27" spans="1:3" x14ac:dyDescent="0.25">
      <c r="A27" s="12">
        <v>26</v>
      </c>
      <c r="B27" s="12" t="s">
        <v>14</v>
      </c>
      <c r="C27" s="14">
        <v>105.28259604602289</v>
      </c>
    </row>
    <row r="28" spans="1:3" x14ac:dyDescent="0.25">
      <c r="A28" s="11">
        <v>27</v>
      </c>
      <c r="B28" s="11" t="s">
        <v>14</v>
      </c>
      <c r="C28" s="13">
        <v>119.47764650021006</v>
      </c>
    </row>
    <row r="29" spans="1:3" x14ac:dyDescent="0.25">
      <c r="A29" s="12">
        <v>28</v>
      </c>
      <c r="B29" s="12" t="s">
        <v>14</v>
      </c>
      <c r="C29" s="14">
        <v>111.89329266081462</v>
      </c>
    </row>
    <row r="30" spans="1:3" x14ac:dyDescent="0.25">
      <c r="A30" s="11">
        <v>29</v>
      </c>
      <c r="B30" s="11" t="s">
        <v>14</v>
      </c>
      <c r="C30" s="13">
        <v>117.10567021938422</v>
      </c>
    </row>
    <row r="31" spans="1:3" x14ac:dyDescent="0.25">
      <c r="A31" s="12">
        <v>30</v>
      </c>
      <c r="B31" s="12" t="s">
        <v>14</v>
      </c>
      <c r="C31" s="14">
        <v>100.35189410415799</v>
      </c>
    </row>
    <row r="32" spans="1:3" x14ac:dyDescent="0.25">
      <c r="A32" s="11">
        <v>31</v>
      </c>
      <c r="B32" s="11" t="s">
        <v>14</v>
      </c>
      <c r="C32" s="13">
        <v>102.87075866081005</v>
      </c>
    </row>
    <row r="33" spans="1:3" x14ac:dyDescent="0.25">
      <c r="A33" s="12">
        <v>32</v>
      </c>
      <c r="B33" s="12" t="s">
        <v>14</v>
      </c>
      <c r="C33" s="14">
        <v>116.50973237425674</v>
      </c>
    </row>
    <row r="34" spans="1:3" x14ac:dyDescent="0.25">
      <c r="A34" s="11">
        <v>33</v>
      </c>
      <c r="B34" s="11" t="s">
        <v>14</v>
      </c>
      <c r="C34" s="13">
        <v>133.56544212811787</v>
      </c>
    </row>
    <row r="35" spans="1:3" x14ac:dyDescent="0.25">
      <c r="A35" s="12">
        <v>34</v>
      </c>
      <c r="B35" s="12" t="s">
        <v>14</v>
      </c>
      <c r="C35" s="14">
        <v>132.4027395348875</v>
      </c>
    </row>
    <row r="36" spans="1:3" x14ac:dyDescent="0.25">
      <c r="A36" s="11">
        <v>35</v>
      </c>
      <c r="B36" s="11" t="s">
        <v>14</v>
      </c>
      <c r="C36" s="13">
        <v>102.02902035444305</v>
      </c>
    </row>
    <row r="37" spans="1:3" x14ac:dyDescent="0.25">
      <c r="A37" s="12">
        <v>36</v>
      </c>
      <c r="B37" s="12" t="s">
        <v>14</v>
      </c>
      <c r="C37" s="14">
        <v>125.7308430467907</v>
      </c>
    </row>
    <row r="38" spans="1:3" x14ac:dyDescent="0.25">
      <c r="A38" s="11">
        <v>37</v>
      </c>
      <c r="B38" s="11" t="s">
        <v>14</v>
      </c>
      <c r="C38" s="13">
        <v>101.17072284082197</v>
      </c>
    </row>
    <row r="39" spans="1:3" x14ac:dyDescent="0.25">
      <c r="A39" s="12">
        <v>38</v>
      </c>
      <c r="B39" s="12" t="s">
        <v>14</v>
      </c>
      <c r="C39" s="14">
        <v>86.897435379780475</v>
      </c>
    </row>
    <row r="40" spans="1:3" x14ac:dyDescent="0.25">
      <c r="A40" s="11">
        <v>39</v>
      </c>
      <c r="B40" s="11" t="s">
        <v>14</v>
      </c>
      <c r="C40" s="13">
        <v>88.192395375062958</v>
      </c>
    </row>
    <row r="41" spans="1:3" x14ac:dyDescent="0.25">
      <c r="A41" s="12">
        <v>40</v>
      </c>
      <c r="B41" s="12" t="s">
        <v>14</v>
      </c>
      <c r="C41" s="14">
        <v>102.37264131968661</v>
      </c>
    </row>
  </sheetData>
  <pageMargins left="0.7" right="0.7" top="0.78740157499999996" bottom="0.78740157499999996" header="0.3" footer="0.3"/>
  <pageSetup paperSize="9" orientation="portrait" horizontalDpi="300" verticalDpi="3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28420-98C8-476B-86E1-DBD8B53EF69C}">
  <dimension ref="A1:G41"/>
  <sheetViews>
    <sheetView zoomScale="130" zoomScaleNormal="130" workbookViewId="0"/>
  </sheetViews>
  <sheetFormatPr baseColWidth="10" defaultRowHeight="15" x14ac:dyDescent="0.25"/>
  <cols>
    <col min="3" max="3" width="22.7109375" customWidth="1"/>
    <col min="5" max="5" width="18" customWidth="1"/>
    <col min="6" max="6" width="14.7109375" customWidth="1"/>
  </cols>
  <sheetData>
    <row r="1" spans="1:7" x14ac:dyDescent="0.25">
      <c r="A1" s="10" t="s">
        <v>11</v>
      </c>
      <c r="B1" s="10" t="s">
        <v>12</v>
      </c>
      <c r="C1" s="10" t="s">
        <v>15</v>
      </c>
    </row>
    <row r="2" spans="1:7" x14ac:dyDescent="0.25">
      <c r="A2" s="11">
        <v>1</v>
      </c>
      <c r="B2" s="11" t="s">
        <v>13</v>
      </c>
      <c r="C2" s="13">
        <v>92.113859716048566</v>
      </c>
      <c r="E2" s="4" t="s">
        <v>16</v>
      </c>
    </row>
    <row r="3" spans="1:7" x14ac:dyDescent="0.25">
      <c r="A3" s="12">
        <v>2</v>
      </c>
      <c r="B3" s="12" t="s">
        <v>13</v>
      </c>
      <c r="C3" s="14">
        <v>93.80911776148875</v>
      </c>
    </row>
    <row r="4" spans="1:7" x14ac:dyDescent="0.25">
      <c r="A4" s="11">
        <v>3</v>
      </c>
      <c r="B4" s="11" t="s">
        <v>13</v>
      </c>
      <c r="C4" s="13">
        <v>115.89408994357166</v>
      </c>
      <c r="F4" s="7" t="s">
        <v>13</v>
      </c>
      <c r="G4" s="7" t="s">
        <v>14</v>
      </c>
    </row>
    <row r="5" spans="1:7" x14ac:dyDescent="0.25">
      <c r="A5" s="12">
        <v>4</v>
      </c>
      <c r="B5" s="12" t="s">
        <v>13</v>
      </c>
      <c r="C5" s="14">
        <v>114.17831351342241</v>
      </c>
      <c r="E5" s="9" t="s">
        <v>2</v>
      </c>
      <c r="F5" s="8">
        <f>AVERAGE(C2:C21)</f>
        <v>101.95319614719956</v>
      </c>
      <c r="G5" s="8">
        <f>AVERAGE(C22:C41)</f>
        <v>107.10988646933295</v>
      </c>
    </row>
    <row r="6" spans="1:7" x14ac:dyDescent="0.25">
      <c r="A6" s="11">
        <v>5</v>
      </c>
      <c r="B6" s="11" t="s">
        <v>13</v>
      </c>
      <c r="C6" s="13">
        <v>97.497980687749944</v>
      </c>
      <c r="E6" s="9" t="s">
        <v>17</v>
      </c>
      <c r="F6" s="8">
        <f>MEDIAN(C2:C21)</f>
        <v>102.07578427291644</v>
      </c>
      <c r="G6" s="8">
        <f>MEDIAN(C22:C41)</f>
        <v>103.9951550428291</v>
      </c>
    </row>
    <row r="7" spans="1:7" x14ac:dyDescent="0.25">
      <c r="A7" s="12">
        <v>6</v>
      </c>
      <c r="B7" s="12" t="s">
        <v>13</v>
      </c>
      <c r="C7" s="14">
        <v>119.62623331021254</v>
      </c>
      <c r="E7" s="9" t="s">
        <v>18</v>
      </c>
      <c r="F7" s="8">
        <f>_xlfn.VAR.S(C2:C21)</f>
        <v>195.5753024394385</v>
      </c>
      <c r="G7" s="8">
        <f>_xlfn.VAR.S(C22:C41)</f>
        <v>185.15237369447928</v>
      </c>
    </row>
    <row r="8" spans="1:7" x14ac:dyDescent="0.25">
      <c r="A8" s="11">
        <v>7</v>
      </c>
      <c r="B8" s="11" t="s">
        <v>13</v>
      </c>
      <c r="C8" s="13">
        <v>114.29463307878331</v>
      </c>
      <c r="E8" s="9" t="s">
        <v>19</v>
      </c>
      <c r="F8" s="8">
        <f>SQRT(F7)</f>
        <v>13.984824004592925</v>
      </c>
      <c r="G8" s="8">
        <f>SQRT(G7)</f>
        <v>13.607070724240367</v>
      </c>
    </row>
    <row r="9" spans="1:7" x14ac:dyDescent="0.25">
      <c r="A9" s="12">
        <v>8</v>
      </c>
      <c r="B9" s="12" t="s">
        <v>13</v>
      </c>
      <c r="C9" s="14">
        <v>92.870594251974097</v>
      </c>
      <c r="E9" s="9" t="s">
        <v>20</v>
      </c>
      <c r="F9" s="8">
        <f>F8/SQRT(20)</f>
        <v>3.1271017127640608</v>
      </c>
      <c r="G9" s="8">
        <f>G8/SQRT(20)</f>
        <v>3.0426335114048757</v>
      </c>
    </row>
    <row r="10" spans="1:7" x14ac:dyDescent="0.25">
      <c r="A10" s="11">
        <v>9</v>
      </c>
      <c r="B10" s="11" t="s">
        <v>13</v>
      </c>
      <c r="C10" s="13">
        <v>101.75448116603167</v>
      </c>
    </row>
    <row r="11" spans="1:7" x14ac:dyDescent="0.25">
      <c r="A11" s="12">
        <v>10</v>
      </c>
      <c r="B11" s="12" t="s">
        <v>13</v>
      </c>
      <c r="C11" s="14">
        <v>118.33819571914545</v>
      </c>
      <c r="E11" s="4" t="s">
        <v>10</v>
      </c>
    </row>
    <row r="12" spans="1:7" x14ac:dyDescent="0.25">
      <c r="A12" s="11">
        <v>11</v>
      </c>
      <c r="B12" s="11" t="s">
        <v>13</v>
      </c>
      <c r="C12" s="13">
        <v>113.18506561681673</v>
      </c>
    </row>
    <row r="13" spans="1:7" x14ac:dyDescent="0.25">
      <c r="A13" s="12">
        <v>12</v>
      </c>
      <c r="B13" s="12" t="s">
        <v>13</v>
      </c>
      <c r="C13" s="14">
        <v>90.557912720371377</v>
      </c>
      <c r="E13" t="s">
        <v>8</v>
      </c>
      <c r="F13" s="1">
        <f>_xlfn.T.TEST(C2:C21,C22:C41,1,3)</f>
        <v>0.12229819191500724</v>
      </c>
    </row>
    <row r="14" spans="1:7" x14ac:dyDescent="0.25">
      <c r="A14" s="11">
        <v>13</v>
      </c>
      <c r="B14" s="11" t="s">
        <v>13</v>
      </c>
      <c r="C14" s="13">
        <v>80.178259305297075</v>
      </c>
    </row>
    <row r="15" spans="1:7" x14ac:dyDescent="0.25">
      <c r="A15" s="12">
        <v>14</v>
      </c>
      <c r="B15" s="12" t="s">
        <v>13</v>
      </c>
      <c r="C15" s="14">
        <v>108.8417718613923</v>
      </c>
      <c r="E15" s="4" t="s">
        <v>1</v>
      </c>
    </row>
    <row r="16" spans="1:7" x14ac:dyDescent="0.25">
      <c r="A16" s="11">
        <v>15</v>
      </c>
      <c r="B16" s="11" t="s">
        <v>13</v>
      </c>
      <c r="C16" s="13">
        <v>102.39708737980121</v>
      </c>
    </row>
    <row r="17" spans="1:7" x14ac:dyDescent="0.25">
      <c r="A17" s="12">
        <v>16</v>
      </c>
      <c r="B17" s="12" t="s">
        <v>13</v>
      </c>
      <c r="C17" s="14">
        <v>117.58574038117274</v>
      </c>
      <c r="E17" t="s">
        <v>0</v>
      </c>
      <c r="F17">
        <f>COUNT(C22:C41)</f>
        <v>20</v>
      </c>
    </row>
    <row r="18" spans="1:7" x14ac:dyDescent="0.25">
      <c r="A18" s="11">
        <v>17</v>
      </c>
      <c r="B18" s="11" t="s">
        <v>13</v>
      </c>
      <c r="C18" s="13">
        <v>80.036942855448132</v>
      </c>
      <c r="E18" t="s">
        <v>2</v>
      </c>
      <c r="F18" s="5">
        <f>AVERAGE(C22:C41)</f>
        <v>107.10988646933295</v>
      </c>
    </row>
    <row r="19" spans="1:7" x14ac:dyDescent="0.25">
      <c r="A19" s="12">
        <v>18</v>
      </c>
      <c r="B19" s="12" t="s">
        <v>13</v>
      </c>
      <c r="C19" s="14">
        <v>88.534064902941708</v>
      </c>
      <c r="E19" t="s">
        <v>4</v>
      </c>
      <c r="F19" s="3">
        <f>_xlfn.STDEV.S(C22:C41)</f>
        <v>13.607070724240367</v>
      </c>
    </row>
    <row r="20" spans="1:7" x14ac:dyDescent="0.25">
      <c r="A20" s="11">
        <v>19</v>
      </c>
      <c r="B20" s="11" t="s">
        <v>13</v>
      </c>
      <c r="C20" s="13">
        <v>116.98166285095976</v>
      </c>
      <c r="E20" t="s">
        <v>3</v>
      </c>
      <c r="F20" s="3">
        <f>F19/SQRT(F17)</f>
        <v>3.0426335114048757</v>
      </c>
    </row>
    <row r="21" spans="1:7" x14ac:dyDescent="0.25">
      <c r="A21" s="12">
        <v>20</v>
      </c>
      <c r="B21" s="12" t="s">
        <v>13</v>
      </c>
      <c r="C21" s="14">
        <v>80.387915921361653</v>
      </c>
    </row>
    <row r="22" spans="1:7" x14ac:dyDescent="0.25">
      <c r="A22" s="11">
        <v>21</v>
      </c>
      <c r="B22" s="11" t="s">
        <v>14</v>
      </c>
      <c r="C22" s="13">
        <v>109.15726981518844</v>
      </c>
      <c r="E22" t="s">
        <v>5</v>
      </c>
      <c r="F22">
        <v>120</v>
      </c>
    </row>
    <row r="23" spans="1:7" x14ac:dyDescent="0.25">
      <c r="A23" s="12">
        <v>22</v>
      </c>
      <c r="B23" s="12" t="s">
        <v>14</v>
      </c>
      <c r="C23" s="14">
        <v>90.823216266726917</v>
      </c>
      <c r="E23" t="s">
        <v>6</v>
      </c>
      <c r="F23" s="2">
        <f>F18-F22</f>
        <v>-12.890113530667051</v>
      </c>
    </row>
    <row r="24" spans="1:7" x14ac:dyDescent="0.25">
      <c r="A24" s="11">
        <v>23</v>
      </c>
      <c r="B24" s="11" t="s">
        <v>14</v>
      </c>
      <c r="C24" s="13">
        <v>105.11955142484814</v>
      </c>
    </row>
    <row r="25" spans="1:7" x14ac:dyDescent="0.25">
      <c r="A25" s="12">
        <v>24</v>
      </c>
      <c r="B25" s="12" t="s">
        <v>14</v>
      </c>
      <c r="C25" s="14">
        <v>98.187405849558132</v>
      </c>
      <c r="E25" t="s">
        <v>7</v>
      </c>
      <c r="F25" s="3">
        <f>F23/F20</f>
        <v>-4.2364989021353727</v>
      </c>
    </row>
    <row r="26" spans="1:7" x14ac:dyDescent="0.25">
      <c r="A26" s="11">
        <v>25</v>
      </c>
      <c r="B26" s="11" t="s">
        <v>14</v>
      </c>
      <c r="C26" s="13">
        <v>93.057455485089719</v>
      </c>
      <c r="E26" t="s">
        <v>8</v>
      </c>
      <c r="F26" s="3">
        <f>_xlfn.T.DIST.RT(ABS(F25),F17-1)</f>
        <v>2.2327553823740351E-4</v>
      </c>
    </row>
    <row r="27" spans="1:7" x14ac:dyDescent="0.25">
      <c r="A27" s="12">
        <v>26</v>
      </c>
      <c r="B27" s="12" t="s">
        <v>14</v>
      </c>
      <c r="C27" s="14">
        <v>105.28259604602289</v>
      </c>
    </row>
    <row r="28" spans="1:7" x14ac:dyDescent="0.25">
      <c r="A28" s="11">
        <v>27</v>
      </c>
      <c r="B28" s="11" t="s">
        <v>14</v>
      </c>
      <c r="C28" s="13">
        <v>119.47764650021006</v>
      </c>
      <c r="E28" s="4" t="s">
        <v>21</v>
      </c>
    </row>
    <row r="29" spans="1:7" x14ac:dyDescent="0.25">
      <c r="A29" s="12">
        <v>28</v>
      </c>
      <c r="B29" s="12" t="s">
        <v>14</v>
      </c>
      <c r="C29" s="14">
        <v>111.89329266081462</v>
      </c>
    </row>
    <row r="30" spans="1:7" x14ac:dyDescent="0.25">
      <c r="A30" s="11">
        <v>29</v>
      </c>
      <c r="B30" s="11" t="s">
        <v>14</v>
      </c>
      <c r="C30" s="13">
        <v>117.10567021938422</v>
      </c>
      <c r="E30" t="s">
        <v>9</v>
      </c>
      <c r="F30">
        <v>0.05</v>
      </c>
    </row>
    <row r="31" spans="1:7" x14ac:dyDescent="0.25">
      <c r="A31" s="12">
        <v>30</v>
      </c>
      <c r="B31" s="12" t="s">
        <v>14</v>
      </c>
      <c r="C31" s="14">
        <v>100.35189410415799</v>
      </c>
      <c r="E31" t="s">
        <v>22</v>
      </c>
      <c r="F31" s="3">
        <f>_xlfn.T.INV(F30,F17-1)</f>
        <v>-1.7291328115213698</v>
      </c>
      <c r="G31" t="s">
        <v>23</v>
      </c>
    </row>
    <row r="32" spans="1:7" x14ac:dyDescent="0.25">
      <c r="A32" s="11">
        <v>31</v>
      </c>
      <c r="B32" s="11" t="s">
        <v>14</v>
      </c>
      <c r="C32" s="13">
        <v>102.87075866081005</v>
      </c>
    </row>
    <row r="33" spans="1:6" x14ac:dyDescent="0.25">
      <c r="A33" s="12">
        <v>32</v>
      </c>
      <c r="B33" s="12" t="s">
        <v>14</v>
      </c>
      <c r="C33" s="14">
        <v>116.50973237425674</v>
      </c>
      <c r="E33" t="s">
        <v>24</v>
      </c>
      <c r="F33" s="6">
        <f>F18</f>
        <v>107.10988646933295</v>
      </c>
    </row>
    <row r="34" spans="1:6" x14ac:dyDescent="0.25">
      <c r="A34" s="11">
        <v>33</v>
      </c>
      <c r="B34" s="11" t="s">
        <v>14</v>
      </c>
      <c r="C34" s="13">
        <v>133.56544212811787</v>
      </c>
      <c r="E34" t="s">
        <v>25</v>
      </c>
      <c r="F34" s="3">
        <f>F20</f>
        <v>3.0426335114048757</v>
      </c>
    </row>
    <row r="35" spans="1:6" x14ac:dyDescent="0.25">
      <c r="A35" s="12">
        <v>34</v>
      </c>
      <c r="B35" s="12" t="s">
        <v>14</v>
      </c>
      <c r="C35" s="14">
        <v>132.4027395348875</v>
      </c>
      <c r="E35" t="s">
        <v>26</v>
      </c>
      <c r="F35" s="3">
        <f>F33-F31*F34</f>
        <v>112.3710039073376</v>
      </c>
    </row>
    <row r="36" spans="1:6" x14ac:dyDescent="0.25">
      <c r="A36" s="11">
        <v>35</v>
      </c>
      <c r="B36" s="11" t="s">
        <v>14</v>
      </c>
      <c r="C36" s="13">
        <v>102.02902035444305</v>
      </c>
    </row>
    <row r="37" spans="1:6" x14ac:dyDescent="0.25">
      <c r="A37" s="12">
        <v>36</v>
      </c>
      <c r="B37" s="12" t="s">
        <v>14</v>
      </c>
      <c r="C37" s="14">
        <v>125.7308430467907</v>
      </c>
    </row>
    <row r="38" spans="1:6" x14ac:dyDescent="0.25">
      <c r="A38" s="11">
        <v>37</v>
      </c>
      <c r="B38" s="11" t="s">
        <v>14</v>
      </c>
      <c r="C38" s="13">
        <v>101.17072284082197</v>
      </c>
    </row>
    <row r="39" spans="1:6" x14ac:dyDescent="0.25">
      <c r="A39" s="12">
        <v>38</v>
      </c>
      <c r="B39" s="12" t="s">
        <v>14</v>
      </c>
      <c r="C39" s="14">
        <v>86.897435379780475</v>
      </c>
    </row>
    <row r="40" spans="1:6" x14ac:dyDescent="0.25">
      <c r="A40" s="11">
        <v>39</v>
      </c>
      <c r="B40" s="11" t="s">
        <v>14</v>
      </c>
      <c r="C40" s="13">
        <v>88.192395375062958</v>
      </c>
    </row>
    <row r="41" spans="1:6" x14ac:dyDescent="0.25">
      <c r="A41" s="12">
        <v>40</v>
      </c>
      <c r="B41" s="12" t="s">
        <v>14</v>
      </c>
      <c r="C41" s="14">
        <v>102.37264131968661</v>
      </c>
    </row>
  </sheetData>
  <pageMargins left="0.7" right="0.7" top="0.78740157499999996" bottom="0.78740157499999996" header="0.3" footer="0.3"/>
  <pageSetup paperSize="9" orientation="portrait" horizontalDpi="300" verticalDpi="300" r:id="rId1"/>
  <ignoredErrors>
    <ignoredError sqref="F5:G5 F6:G6 F7:G7 F17:F19" formulaRange="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Saatgut</vt:lpstr>
      <vt:lpstr>Lösung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Blochinger</dc:creator>
  <cp:lastModifiedBy>Daniel Blochinger</cp:lastModifiedBy>
  <dcterms:created xsi:type="dcterms:W3CDTF">2023-04-23T09:12:05Z</dcterms:created>
  <dcterms:modified xsi:type="dcterms:W3CDTF">2025-03-26T14:10:46Z</dcterms:modified>
</cp:coreProperties>
</file>